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4230" windowHeight="3390" activeTab="0"/>
  </bookViews>
  <sheets>
    <sheet name="Ch13.1" sheetId="1" r:id="rId1"/>
    <sheet name="Ch13.2" sheetId="2" r:id="rId2"/>
    <sheet name="Ch13.3GLM" sheetId="3" r:id="rId3"/>
    <sheet name="Ch13.3ttest" sheetId="4" r:id="rId4"/>
    <sheet name="Ch13.4" sheetId="5" r:id="rId5"/>
    <sheet name="Ch13.2Ran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<sst xmlns="http://schemas.openxmlformats.org/spreadsheetml/2006/main" count="344" uniqueCount="162">
  <si>
    <t>Oxygen consumption (microlitres/(mg dry body weight)/min</t>
  </si>
  <si>
    <t>Data from Box 11.2 in Sokal and Rohlf 1995 Biometry p332</t>
  </si>
  <si>
    <t>in two species of limpet (A.scabra = 1, A.digitalis = 2), at three salinities (50%, 75%, 100%)</t>
  </si>
  <si>
    <t>VO2</t>
  </si>
  <si>
    <t>Sp</t>
  </si>
  <si>
    <t>Sal</t>
  </si>
  <si>
    <t>Fitted</t>
  </si>
  <si>
    <t>Res</t>
  </si>
  <si>
    <t>A.scabra</t>
  </si>
  <si>
    <t>A.digitalis</t>
  </si>
  <si>
    <t>Sums</t>
  </si>
  <si>
    <t>Means</t>
  </si>
  <si>
    <t>Ratios</t>
  </si>
  <si>
    <t>St.Ratio</t>
  </si>
  <si>
    <t>Differences</t>
  </si>
  <si>
    <t>St. Diff</t>
  </si>
  <si>
    <t xml:space="preserve"> =bo</t>
  </si>
  <si>
    <r>
      <t>Means-</t>
    </r>
    <r>
      <rPr>
        <sz val="10"/>
        <rFont val="Symbol"/>
        <family val="1"/>
      </rPr>
      <t>b</t>
    </r>
    <r>
      <rPr>
        <sz val="10"/>
        <rFont val="Arial"/>
        <family val="0"/>
      </rPr>
      <t>o</t>
    </r>
  </si>
  <si>
    <r>
      <t xml:space="preserve"> b</t>
    </r>
    <r>
      <rPr>
        <sz val="10"/>
        <rFont val="Arial"/>
        <family val="0"/>
      </rPr>
      <t>sal</t>
    </r>
  </si>
  <si>
    <r>
      <t xml:space="preserve"> =(Mean@100%-</t>
    </r>
    <r>
      <rPr>
        <sz val="10"/>
        <rFont val="Symbol"/>
        <family val="1"/>
      </rPr>
      <t>b</t>
    </r>
    <r>
      <rPr>
        <sz val="10"/>
        <rFont val="Arial"/>
        <family val="0"/>
      </rPr>
      <t>o)+(Mean@75%-</t>
    </r>
    <r>
      <rPr>
        <sz val="10"/>
        <rFont val="Symbol"/>
        <family val="1"/>
      </rPr>
      <t>b</t>
    </r>
    <r>
      <rPr>
        <sz val="10"/>
        <rFont val="Arial"/>
        <family val="0"/>
      </rPr>
      <t>o)</t>
    </r>
  </si>
  <si>
    <r>
      <t xml:space="preserve"> =(Mean@100%-</t>
    </r>
    <r>
      <rPr>
        <sz val="10"/>
        <rFont val="Symbol"/>
        <family val="1"/>
      </rPr>
      <t>b</t>
    </r>
    <r>
      <rPr>
        <sz val="10"/>
        <rFont val="Arial"/>
        <family val="0"/>
      </rPr>
      <t>o)/2</t>
    </r>
  </si>
  <si>
    <r>
      <t>b</t>
    </r>
    <r>
      <rPr>
        <sz val="10"/>
        <rFont val="Arial"/>
        <family val="0"/>
      </rPr>
      <t>sp</t>
    </r>
  </si>
  <si>
    <r>
      <t>Means-</t>
    </r>
    <r>
      <rPr>
        <sz val="10"/>
        <rFont val="Symbol"/>
        <family val="1"/>
      </rPr>
      <t>Sb</t>
    </r>
  </si>
  <si>
    <r>
      <t xml:space="preserve"> b</t>
    </r>
    <r>
      <rPr>
        <sz val="10"/>
        <rFont val="Arial"/>
        <family val="0"/>
      </rPr>
      <t>sal*Sp</t>
    </r>
  </si>
  <si>
    <r>
      <t xml:space="preserve"> =(Mean@100%-</t>
    </r>
    <r>
      <rPr>
        <sz val="10"/>
        <rFont val="Symbol"/>
        <family val="1"/>
      </rPr>
      <t>Sb</t>
    </r>
    <r>
      <rPr>
        <sz val="10"/>
        <rFont val="Arial"/>
        <family val="0"/>
      </rPr>
      <t>)+(Mean@75%-</t>
    </r>
    <r>
      <rPr>
        <sz val="10"/>
        <rFont val="Symbol"/>
        <family val="1"/>
      </rPr>
      <t>Sb</t>
    </r>
    <r>
      <rPr>
        <sz val="10"/>
        <rFont val="Arial"/>
        <family val="0"/>
      </rPr>
      <t>)</t>
    </r>
  </si>
  <si>
    <r>
      <t xml:space="preserve"> =(Mean@100%-</t>
    </r>
    <r>
      <rPr>
        <sz val="10"/>
        <rFont val="Symbol"/>
        <family val="1"/>
      </rPr>
      <t>Sb</t>
    </r>
    <r>
      <rPr>
        <sz val="10"/>
        <rFont val="Arial"/>
        <family val="0"/>
      </rPr>
      <t>)/2</t>
    </r>
  </si>
  <si>
    <t>Value</t>
  </si>
  <si>
    <t>Std. Error</t>
  </si>
  <si>
    <t>t value</t>
  </si>
  <si>
    <t>(Intercept)</t>
  </si>
  <si>
    <t>SP</t>
  </si>
  <si>
    <t>Sal1</t>
  </si>
  <si>
    <t>Sal2</t>
  </si>
  <si>
    <t>SPSal1</t>
  </si>
  <si>
    <t>SPSal2</t>
  </si>
  <si>
    <t xml:space="preserve">Gains in Weight (g) of rats under six diets </t>
  </si>
  <si>
    <t>Source = Cereal (-1), Beef (0), or Pork (1)</t>
  </si>
  <si>
    <t>Data from Table 16.6.1 (p304) in Snedecor and Cochran 1989</t>
  </si>
  <si>
    <t>Level = High (1) or Low (0)</t>
  </si>
  <si>
    <t>Weight</t>
  </si>
  <si>
    <t>Normal</t>
  </si>
  <si>
    <t>Gain</t>
  </si>
  <si>
    <t>Level</t>
  </si>
  <si>
    <t>Source</t>
  </si>
  <si>
    <t>Prob</t>
  </si>
  <si>
    <t>Rank</t>
  </si>
  <si>
    <t>SPlus estimates</t>
  </si>
  <si>
    <t>Pr(&gt;|t|)</t>
  </si>
  <si>
    <t>Source1</t>
  </si>
  <si>
    <t>beef-cereal</t>
  </si>
  <si>
    <t>Source2</t>
  </si>
  <si>
    <t>pork</t>
  </si>
  <si>
    <t>LevelSource1</t>
  </si>
  <si>
    <t>LevelSource2</t>
  </si>
  <si>
    <t>cell, row, column, and grand means</t>
  </si>
  <si>
    <t>Low</t>
  </si>
  <si>
    <t>High</t>
  </si>
  <si>
    <t>mean</t>
  </si>
  <si>
    <t>cereal</t>
  </si>
  <si>
    <t>beef</t>
  </si>
  <si>
    <t>subtract grand mean</t>
  </si>
  <si>
    <r>
      <t>(Mean-</t>
    </r>
    <r>
      <rPr>
        <sz val="10"/>
        <rFont val="Symbol"/>
        <family val="1"/>
      </rPr>
      <t>b</t>
    </r>
    <r>
      <rPr>
        <sz val="10"/>
        <rFont val="Arial"/>
        <family val="0"/>
      </rPr>
      <t>o)</t>
    </r>
  </si>
  <si>
    <t xml:space="preserve">SStot </t>
  </si>
  <si>
    <t xml:space="preserve">SSres </t>
  </si>
  <si>
    <t xml:space="preserve">SSLevel </t>
  </si>
  <si>
    <t xml:space="preserve">SSsource </t>
  </si>
  <si>
    <t>df</t>
  </si>
  <si>
    <t>SS</t>
  </si>
  <si>
    <t>MS</t>
  </si>
  <si>
    <t>F</t>
  </si>
  <si>
    <t>p</t>
  </si>
  <si>
    <t>subtract  grand mean and marginal means</t>
  </si>
  <si>
    <t>S * L</t>
  </si>
  <si>
    <t>Error</t>
  </si>
  <si>
    <t>average</t>
  </si>
  <si>
    <t>Total</t>
  </si>
  <si>
    <t>gain</t>
  </si>
  <si>
    <t>Minitab output</t>
  </si>
  <si>
    <t>Term</t>
  </si>
  <si>
    <t>Coef</t>
  </si>
  <si>
    <t>SE Coef</t>
  </si>
  <si>
    <t>T</t>
  </si>
  <si>
    <t>P</t>
  </si>
  <si>
    <t>Constant</t>
  </si>
  <si>
    <t>Diff</t>
  </si>
  <si>
    <t>Source*Level</t>
  </si>
  <si>
    <t>Level*Source</t>
  </si>
  <si>
    <t>0     -1</t>
  </si>
  <si>
    <t>0      0</t>
  </si>
  <si>
    <t>MS=</t>
  </si>
  <si>
    <t>Sum(SS)/18</t>
  </si>
  <si>
    <t>sterr</t>
  </si>
  <si>
    <t>Lower</t>
  </si>
  <si>
    <t>Upper</t>
  </si>
  <si>
    <t>Hours of extra sleep</t>
  </si>
  <si>
    <t>Hyoscyamine (Drug A) vs L Hyoscine (Drug B)</t>
  </si>
  <si>
    <t>Hrs</t>
  </si>
  <si>
    <t>fits</t>
  </si>
  <si>
    <t>res</t>
  </si>
  <si>
    <t>rank of</t>
  </si>
  <si>
    <t>Probability</t>
  </si>
  <si>
    <t>lagged</t>
  </si>
  <si>
    <t>resid</t>
  </si>
  <si>
    <t>residuals</t>
  </si>
  <si>
    <t>Mean</t>
  </si>
  <si>
    <t>Drug</t>
  </si>
  <si>
    <t>Residual</t>
  </si>
  <si>
    <t>Data used by Gosset in paper introducing the t-test and t-distribution.</t>
  </si>
  <si>
    <t xml:space="preserve">See also Table 27 in Fisher 1925 </t>
  </si>
  <si>
    <t>STATISTICAL METHODS FOR RESEARCH WORKERS</t>
  </si>
  <si>
    <t>hrs</t>
  </si>
  <si>
    <t>Drug A</t>
  </si>
  <si>
    <t>Drug B</t>
  </si>
  <si>
    <t>Drug A-B</t>
  </si>
  <si>
    <t>Subject</t>
  </si>
  <si>
    <t>Drug-Ctl</t>
  </si>
  <si>
    <t>0=A,1=B</t>
  </si>
  <si>
    <t>Effect</t>
  </si>
  <si>
    <r>
      <t>b</t>
    </r>
    <r>
      <rPr>
        <sz val="10"/>
        <rFont val="Arial"/>
        <family val="0"/>
      </rPr>
      <t>o</t>
    </r>
  </si>
  <si>
    <t>bo</t>
  </si>
  <si>
    <r>
      <t>b</t>
    </r>
    <r>
      <rPr>
        <sz val="10"/>
        <rFont val="Arial"/>
        <family val="2"/>
      </rPr>
      <t>D</t>
    </r>
  </si>
  <si>
    <r>
      <t>b</t>
    </r>
    <r>
      <rPr>
        <sz val="10"/>
        <rFont val="Arial"/>
        <family val="2"/>
      </rPr>
      <t>S</t>
    </r>
  </si>
  <si>
    <t>bo+bD+bS</t>
  </si>
  <si>
    <r>
      <t>b</t>
    </r>
    <r>
      <rPr>
        <sz val="10"/>
        <rFont val="Arial"/>
        <family val="0"/>
      </rPr>
      <t>o+</t>
    </r>
    <r>
      <rPr>
        <sz val="10"/>
        <rFont val="Symbol"/>
        <family val="1"/>
      </rPr>
      <t>b</t>
    </r>
    <r>
      <rPr>
        <sz val="10"/>
        <rFont val="Arial"/>
        <family val="0"/>
      </rPr>
      <t>D+</t>
    </r>
    <r>
      <rPr>
        <sz val="10"/>
        <rFont val="Symbol"/>
        <family val="1"/>
      </rPr>
      <t>b</t>
    </r>
    <r>
      <rPr>
        <sz val="10"/>
        <rFont val="Arial"/>
        <family val="0"/>
      </rPr>
      <t>S</t>
    </r>
  </si>
  <si>
    <t xml:space="preserve"> </t>
  </si>
  <si>
    <t>bD</t>
  </si>
  <si>
    <t>bS</t>
  </si>
  <si>
    <t>etc</t>
  </si>
  <si>
    <t>lower CL</t>
  </si>
  <si>
    <t>upper CL</t>
  </si>
  <si>
    <t>t</t>
  </si>
  <si>
    <t>stdev</t>
  </si>
  <si>
    <t>Average weight of Tribolium in grams</t>
  </si>
  <si>
    <t>Data from Sokal and Rohlf (1995) Box 11.4, page 350.</t>
  </si>
  <si>
    <t>3 genotypes,  in each of 4 experiments (blocks)</t>
  </si>
  <si>
    <t>Gtype</t>
  </si>
  <si>
    <t>Block</t>
  </si>
  <si>
    <t>Fits</t>
  </si>
  <si>
    <t>Blocks</t>
  </si>
  <si>
    <t>Wt</t>
  </si>
  <si>
    <r>
      <t>b</t>
    </r>
    <r>
      <rPr>
        <sz val="10"/>
        <rFont val="Arial"/>
        <family val="2"/>
      </rPr>
      <t>G</t>
    </r>
  </si>
  <si>
    <t>bB</t>
  </si>
  <si>
    <r>
      <t>b</t>
    </r>
    <r>
      <rPr>
        <sz val="10"/>
        <rFont val="Arial"/>
        <family val="0"/>
      </rPr>
      <t>o+</t>
    </r>
    <r>
      <rPr>
        <sz val="10"/>
        <rFont val="Symbol"/>
        <family val="1"/>
      </rPr>
      <t>b</t>
    </r>
    <r>
      <rPr>
        <sz val="10"/>
        <rFont val="Arial"/>
        <family val="2"/>
      </rPr>
      <t>G</t>
    </r>
    <r>
      <rPr>
        <sz val="10"/>
        <rFont val="Arial"/>
        <family val="0"/>
      </rPr>
      <t>+</t>
    </r>
    <r>
      <rPr>
        <sz val="10"/>
        <rFont val="Symbol"/>
        <family val="1"/>
      </rPr>
      <t>bB</t>
    </r>
  </si>
  <si>
    <t>SPlus output</t>
  </si>
  <si>
    <t>Block1</t>
  </si>
  <si>
    <t>Block2</t>
  </si>
  <si>
    <t>Block3</t>
  </si>
  <si>
    <t>Gtype1</t>
  </si>
  <si>
    <t>Gtype2</t>
  </si>
  <si>
    <t>corr=</t>
  </si>
  <si>
    <t>Fobs</t>
  </si>
  <si>
    <t>S x L</t>
  </si>
  <si>
    <t xml:space="preserve"> n&gt;Fobs</t>
  </si>
  <si>
    <t>N</t>
  </si>
  <si>
    <t>p random</t>
  </si>
  <si>
    <t>p/prandom</t>
  </si>
  <si>
    <t>Ascabra</t>
  </si>
  <si>
    <t>Adig</t>
  </si>
  <si>
    <t>SP:Sal</t>
  </si>
  <si>
    <t>SPLus produces correct SS from means weighted by N</t>
  </si>
  <si>
    <t>not weighted</t>
  </si>
  <si>
    <t>weighted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</si>
</sst>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0"/>
    <numFmt numFmtId="174" formatCode="0.0000000000000"/>
    <numFmt numFmtId="175" formatCode="0.0000"/>
    <numFmt numFmtId="176" formatCode="0.0"/>
    <numFmt numFmtId="177" formatCode="0.00000000000"/>
    <numFmt numFmtId="178" formatCode="0.00000"/>
    <numFmt numFmtId="179" formatCode="0.000%"/>
    <numFmt numFmtId="180" formatCode="0.0000%"/>
    <numFmt numFmtId="181" formatCode="00000"/>
    <numFmt numFmtId="182" formatCode="0.0000000"/>
  </numFmts>
  <fonts count="11">
    <font>
      <sz val="10"/>
      <name val="Arial"/>
      <family val="0"/>
    </font>
    <font>
      <sz val="10"/>
      <name val="Symbol"/>
      <family val="1"/>
    </font>
    <font>
      <sz val="9.25"/>
      <name val="Arial"/>
      <family val="0"/>
    </font>
    <font>
      <sz val="12"/>
      <name val="Arial"/>
      <family val="2"/>
    </font>
    <font>
      <sz val="8"/>
      <name val="Arial"/>
      <family val="0"/>
    </font>
    <font>
      <sz val="8.25"/>
      <name val="Arial"/>
      <family val="2"/>
    </font>
    <font>
      <sz val="11.5"/>
      <name val="Arial"/>
      <family val="2"/>
    </font>
    <font>
      <sz val="4.25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vertical="center"/>
    </xf>
    <xf numFmtId="172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172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5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'Ch13.2'!$D$5:$D$64</c:f>
              <c:numCache/>
            </c:numRef>
          </c:xVal>
          <c:yVal>
            <c:numRef>
              <c:f>'Ch13.2'!$E$5:$E$64</c:f>
              <c:numCache/>
            </c:numRef>
          </c:yVal>
          <c:smooth val="0"/>
        </c:ser>
        <c:axId val="38596856"/>
        <c:axId val="11827385"/>
      </c:scatterChart>
      <c:valAx>
        <c:axId val="38596856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-40"/>
        <c:crossBetween val="midCat"/>
        <c:dispUnits/>
        <c:majorUnit val="10"/>
        <c:minorUnit val="5"/>
      </c:valAx>
      <c:valAx>
        <c:axId val="1182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At val="7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'Ch13.3ttest'!$F$4:$F$13</c:f>
              <c:numCache/>
            </c:numRef>
          </c:xVal>
          <c:yVal>
            <c:numRef>
              <c:f>'Ch13.3ttest'!$G$4:$G$13</c:f>
              <c:numCache/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Residuals in rank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62659"/>
        <c:crossesAt val="0"/>
        <c:crossBetween val="midCat"/>
        <c:dispUnits/>
        <c:majorUnit val="2"/>
      </c:valAx>
      <c:valAx>
        <c:axId val="325626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8531154"/>
        <c:crosses val="autoZero"/>
        <c:crossBetween val="midCat"/>
        <c:dispUnits/>
        <c:majorUnit val="0.2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'[1]Data'!$K$5:$L$5</c:f>
              <c:numCache>
                <c:ptCount val="2"/>
                <c:pt idx="0">
                  <c:v>0.7000000000000001</c:v>
                </c:pt>
                <c:pt idx="1">
                  <c:v>1.9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'[1]Data'!$K$6:$L$6</c:f>
              <c:numCache>
                <c:ptCount val="2"/>
                <c:pt idx="0">
                  <c:v>-1.6</c:v>
                </c:pt>
                <c:pt idx="1">
                  <c:v>0.7999999999999998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'[1]Data'!$K$7:$L$7</c:f>
              <c:numCache>
                <c:ptCount val="2"/>
                <c:pt idx="0">
                  <c:v>-0.20000000000000018</c:v>
                </c:pt>
                <c:pt idx="1">
                  <c:v>1.0999999999999996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'[1]Data'!$K$8:$L$8</c:f>
              <c:numCache>
                <c:ptCount val="2"/>
                <c:pt idx="0">
                  <c:v>-1.2000000000000002</c:v>
                </c:pt>
                <c:pt idx="1">
                  <c:v>0.09999999999999964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'[1]Data'!$K$9:$L$9</c:f>
              <c:numCache>
                <c:ptCount val="2"/>
                <c:pt idx="0">
                  <c:v>-0.10000000000000053</c:v>
                </c:pt>
                <c:pt idx="1">
                  <c:v>-0.10000000000000053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'[1]Data'!$K$10:$L$10</c:f>
              <c:numCache>
                <c:ptCount val="2"/>
                <c:pt idx="0">
                  <c:v>3.3999999999999995</c:v>
                </c:pt>
                <c:pt idx="1">
                  <c:v>4.3999999999999995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'[1]Data'!$K$11:$L$11</c:f>
              <c:numCache>
                <c:ptCount val="2"/>
                <c:pt idx="0">
                  <c:v>3.7</c:v>
                </c:pt>
                <c:pt idx="1">
                  <c:v>5.5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'[1]Data'!$K$12:$L$12</c:f>
              <c:numCache>
                <c:ptCount val="2"/>
                <c:pt idx="0">
                  <c:v>0.8000000000000003</c:v>
                </c:pt>
                <c:pt idx="1">
                  <c:v>1.6000000000000005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'[1]Data'!$K$13:$L$13</c:f>
              <c:numCache>
                <c:ptCount val="2"/>
                <c:pt idx="0">
                  <c:v>0</c:v>
                </c:pt>
                <c:pt idx="1">
                  <c:v>4.6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'[1]Data'!$N$21:$N$22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'[1]Data'!$K$14:$L$14</c:f>
              <c:numCache>
                <c:ptCount val="2"/>
                <c:pt idx="0">
                  <c:v>2.0000000000000004</c:v>
                </c:pt>
                <c:pt idx="1">
                  <c:v>3.4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Drug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At val="-2"/>
        <c:auto val="1"/>
        <c:lblOffset val="100"/>
        <c:noMultiLvlLbl val="0"/>
      </c:catAx>
      <c:valAx>
        <c:axId val="20329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'Ch13.4'!$G$6:$G$17</c:f>
              <c:numCache/>
            </c:numRef>
          </c:xVal>
          <c:yVal>
            <c:numRef>
              <c:f>'Ch13.4'!$H$6:$H$17</c:f>
              <c:numCache/>
            </c:numRef>
          </c:yVal>
          <c:smooth val="0"/>
        </c:ser>
        <c:axId val="48749510"/>
        <c:axId val="36092407"/>
      </c:scatterChart>
      <c:valAx>
        <c:axId val="48749510"/>
        <c:scaling>
          <c:orientation val="minMax"/>
          <c:max val="1.05"/>
          <c:min val="0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At val="-0.04"/>
        <c:crossBetween val="midCat"/>
        <c:dispUnits/>
        <c:majorUnit val="0.05"/>
      </c:valAx>
      <c:valAx>
        <c:axId val="3609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49510"/>
        <c:crossesAt val="-0.0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'Ch13.4'!$I$6:$I$17</c:f>
              <c:numCache/>
            </c:numRef>
          </c:xVal>
          <c:yVal>
            <c:numRef>
              <c:f>'Ch13.4'!$J$6:$J$17</c:f>
              <c:numCache/>
            </c:numRef>
          </c:yVal>
          <c:smooth val="0"/>
        </c:ser>
        <c:axId val="56396208"/>
        <c:axId val="37803825"/>
      </c:scatterChart>
      <c:val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Ranked 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crossBetween val="midCat"/>
        <c:dispUnits/>
      </c:valAx>
      <c:valAx>
        <c:axId val="378038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39620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'Ch13.4'!$H$7:$H$17</c:f>
              <c:numCache/>
            </c:numRef>
          </c:xVal>
          <c:yVal>
            <c:numRef>
              <c:f>'Ch13.4'!$K$7:$K$17</c:f>
              <c:numCache/>
            </c:numRef>
          </c:yVal>
          <c:smooth val="0"/>
        </c:ser>
        <c:axId val="4690106"/>
        <c:axId val="42210955"/>
      </c:scatterChart>
      <c:val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2210955"/>
        <c:crossesAt val="-0.04"/>
        <c:crossBetween val="midCat"/>
        <c:dispUnits/>
      </c:valAx>
      <c:valAx>
        <c:axId val="4221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Lag 1 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690106"/>
        <c:crossesAt val="-0.0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'Ch13.2'!$I$5:$I$64</c:f>
              <c:numCache/>
            </c:numRef>
          </c:xVal>
          <c:yVal>
            <c:numRef>
              <c:f>'Ch13.2'!$H$5:$H$64</c:f>
              <c:numCache/>
            </c:numRef>
          </c:yVal>
          <c:smooth val="0"/>
        </c:ser>
        <c:axId val="39337602"/>
        <c:axId val="18494099"/>
      </c:scatterChart>
      <c:valAx>
        <c:axId val="3933760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crossBetween val="midCat"/>
        <c:dispUnits/>
        <c:majorUnit val="10"/>
      </c:valAx>
      <c:valAx>
        <c:axId val="184940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Normal Prob(Error)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'Ch13.2'!$E$6:$E$64</c:f>
              <c:numCache/>
            </c:numRef>
          </c:xVal>
          <c:yVal>
            <c:numRef>
              <c:f>'Ch13.2'!$J$6:$J$64</c:f>
              <c:numCache/>
            </c:numRef>
          </c:yVal>
          <c:smooth val="0"/>
        </c:ser>
        <c:axId val="32229164"/>
        <c:axId val="21627021"/>
      </c:scatterChart>
      <c:val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At val="-40"/>
        <c:crossBetween val="midCat"/>
        <c:dispUnits/>
      </c:val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Lag 1 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At val="-4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'[2]Histogram'!$B$1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'[2]Histogram'!$A$2:$A$15</c:f>
              <c:strCache>
                <c:ptCount val="14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More</c:v>
                </c:pt>
              </c:strCache>
            </c:strRef>
          </c:cat>
          <c:val>
            <c:numRef>
              <c:f>'[2]Histogram'!$B$2:$B$15</c:f>
              <c:numCache>
                <c:ptCount val="14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axId val="60425462"/>
        <c:axId val="6958247"/>
      </c:barChart>
      <c:cat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'Ch13.3GLM'!$G$4:$G$23</c:f>
              <c:numCache/>
            </c:numRef>
          </c:xVal>
          <c:yVal>
            <c:numRef>
              <c:f>'Ch13.3GLM'!$H$4:$H$23</c:f>
              <c:numCache/>
            </c:numRef>
          </c:yVal>
          <c:smooth val="0"/>
        </c:ser>
        <c:axId val="62624224"/>
        <c:axId val="26747105"/>
      </c:scatterChart>
      <c:valAx>
        <c:axId val="62624224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747105"/>
        <c:crossesAt val="-2"/>
        <c:crossBetween val="midCat"/>
        <c:dispUnits/>
        <c:majorUnit val="1"/>
        <c:minorUnit val="0.1"/>
      </c:valAx>
      <c:valAx>
        <c:axId val="2674710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624224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'Ch13.3GLM'!$H$5:$H$23</c:f>
              <c:numCache/>
            </c:numRef>
          </c:xVal>
          <c:yVal>
            <c:numRef>
              <c:f>'Ch13.3GLM'!$K$5:$K$23</c:f>
              <c:numCache/>
            </c:numRef>
          </c:yVal>
          <c:smooth val="0"/>
        </c:ser>
        <c:axId val="39397354"/>
        <c:axId val="19031867"/>
      </c:scatterChart>
      <c:valAx>
        <c:axId val="39397354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lagged 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At val="-2"/>
        <c:crossBetween val="midCat"/>
        <c:dispUnits/>
        <c:majorUnit val="1"/>
      </c:valAx>
      <c:valAx>
        <c:axId val="1903186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At val="-2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'Ch13.3GLM'!$I$4:$I$23</c:f>
              <c:numCache/>
            </c:numRef>
          </c:xVal>
          <c:yVal>
            <c:numRef>
              <c:f>'Ch13.3GLM'!$J$4:$J$23</c:f>
              <c:numCache/>
            </c:numRef>
          </c:yVal>
          <c:smooth val="0"/>
        </c:ser>
        <c:axId val="37069076"/>
        <c:axId val="65186229"/>
      </c:scatterChart>
      <c:valAx>
        <c:axId val="37069076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Residuals in rank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At val="0"/>
        <c:crossBetween val="midCat"/>
        <c:dispUnits/>
        <c:majorUnit val="5"/>
        <c:minorUnit val="1"/>
      </c:valAx>
      <c:valAx>
        <c:axId val="651862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crossBetween val="midCat"/>
        <c:dispUnits/>
        <c:majorUnit val="0.2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'Ch13.3ttest'!$D$4:$D$13</c:f>
              <c:numCache/>
            </c:numRef>
          </c:xVal>
          <c:yVal>
            <c:numRef>
              <c:f>'Ch13.3ttest'!$E$4:$E$13</c:f>
              <c:numCache/>
            </c:numRef>
          </c:yVal>
          <c:smooth val="0"/>
        </c:ser>
        <c:axId val="49805150"/>
        <c:axId val="45593167"/>
      </c:scatterChart>
      <c:valAx>
        <c:axId val="4980515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5593167"/>
        <c:crossesAt val="-3"/>
        <c:crossBetween val="midCat"/>
        <c:dispUnits/>
        <c:majorUnit val="1"/>
        <c:minorUnit val="0.1"/>
      </c:valAx>
      <c:valAx>
        <c:axId val="4559316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9805150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'Ch13.3ttest'!$E$5:$E$13</c:f>
              <c:numCache/>
            </c:numRef>
          </c:xVal>
          <c:yVal>
            <c:numRef>
              <c:f>'Ch13.3ttest'!$H$5:$H$13</c:f>
              <c:numCache/>
            </c:numRef>
          </c:yVal>
          <c:smooth val="0"/>
        </c:ser>
        <c:axId val="7685320"/>
        <c:axId val="2059017"/>
      </c:scatterChart>
      <c:valAx>
        <c:axId val="7685320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lagged 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059017"/>
        <c:crossesAt val="-2"/>
        <c:crossBetween val="midCat"/>
        <c:dispUnits/>
      </c:valAx>
      <c:valAx>
        <c:axId val="2059017"/>
        <c:scaling>
          <c:orientation val="minMax"/>
          <c:max val="4"/>
          <c:min val="-2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7685320"/>
        <c:crossesAt val="-4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</xdr:row>
      <xdr:rowOff>47625</xdr:rowOff>
    </xdr:from>
    <xdr:to>
      <xdr:col>16</xdr:col>
      <xdr:colOff>171450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5000625" y="695325"/>
        <a:ext cx="3343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20</xdr:row>
      <xdr:rowOff>152400</xdr:rowOff>
    </xdr:from>
    <xdr:to>
      <xdr:col>14</xdr:col>
      <xdr:colOff>152400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5038725" y="3390900"/>
        <a:ext cx="24384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142875</xdr:colOff>
      <xdr:row>32</xdr:row>
      <xdr:rowOff>57150</xdr:rowOff>
    </xdr:from>
    <xdr:to>
      <xdr:col>16</xdr:col>
      <xdr:colOff>581025</xdr:colOff>
      <xdr:row>44</xdr:row>
      <xdr:rowOff>57150</xdr:rowOff>
    </xdr:to>
    <xdr:graphicFrame>
      <xdr:nvGraphicFramePr>
        <xdr:cNvPr id="3" name="Chart 3"/>
        <xdr:cNvGraphicFramePr/>
      </xdr:nvGraphicFramePr>
      <xdr:xfrm>
        <a:off x="5105400" y="5238750"/>
        <a:ext cx="36480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266700</xdr:colOff>
      <xdr:row>20</xdr:row>
      <xdr:rowOff>133350</xdr:rowOff>
    </xdr:from>
    <xdr:to>
      <xdr:col>19</xdr:col>
      <xdr:colOff>47625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591425" y="3371850"/>
        <a:ext cx="245745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15</xdr:row>
      <xdr:rowOff>76200</xdr:rowOff>
    </xdr:from>
    <xdr:to>
      <xdr:col>16</xdr:col>
      <xdr:colOff>142875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905500" y="2505075"/>
        <a:ext cx="25431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3</xdr:row>
      <xdr:rowOff>104775</xdr:rowOff>
    </xdr:from>
    <xdr:to>
      <xdr:col>16</xdr:col>
      <xdr:colOff>152400</xdr:colOff>
      <xdr:row>15</xdr:row>
      <xdr:rowOff>19050</xdr:rowOff>
    </xdr:to>
    <xdr:graphicFrame>
      <xdr:nvGraphicFramePr>
        <xdr:cNvPr id="2" name="Chart 2"/>
        <xdr:cNvGraphicFramePr/>
      </xdr:nvGraphicFramePr>
      <xdr:xfrm>
        <a:off x="5886450" y="590550"/>
        <a:ext cx="25717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25</xdr:row>
      <xdr:rowOff>104775</xdr:rowOff>
    </xdr:from>
    <xdr:to>
      <xdr:col>16</xdr:col>
      <xdr:colOff>542925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5905500" y="4152900"/>
        <a:ext cx="29432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14</xdr:row>
      <xdr:rowOff>85725</xdr:rowOff>
    </xdr:from>
    <xdr:to>
      <xdr:col>12</xdr:col>
      <xdr:colOff>552450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4667250" y="2352675"/>
        <a:ext cx="23526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3</xdr:row>
      <xdr:rowOff>133350</xdr:rowOff>
    </xdr:from>
    <xdr:to>
      <xdr:col>12</xdr:col>
      <xdr:colOff>552450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4648200" y="619125"/>
        <a:ext cx="237172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28</xdr:row>
      <xdr:rowOff>85725</xdr:rowOff>
    </xdr:from>
    <xdr:to>
      <xdr:col>12</xdr:col>
      <xdr:colOff>542925</xdr:colOff>
      <xdr:row>39</xdr:row>
      <xdr:rowOff>123825</xdr:rowOff>
    </xdr:to>
    <xdr:graphicFrame>
      <xdr:nvGraphicFramePr>
        <xdr:cNvPr id="3" name="Chart 3"/>
        <xdr:cNvGraphicFramePr/>
      </xdr:nvGraphicFramePr>
      <xdr:xfrm>
        <a:off x="4067175" y="4619625"/>
        <a:ext cx="294322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3</xdr:col>
      <xdr:colOff>514350</xdr:colOff>
      <xdr:row>43</xdr:row>
      <xdr:rowOff>123825</xdr:rowOff>
    </xdr:to>
    <xdr:graphicFrame>
      <xdr:nvGraphicFramePr>
        <xdr:cNvPr id="4" name="Chart 4"/>
        <xdr:cNvGraphicFramePr/>
      </xdr:nvGraphicFramePr>
      <xdr:xfrm>
        <a:off x="438150" y="5019675"/>
        <a:ext cx="1590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123825</xdr:rowOff>
    </xdr:from>
    <xdr:to>
      <xdr:col>14</xdr:col>
      <xdr:colOff>323850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5219700" y="771525"/>
        <a:ext cx="26384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16</xdr:row>
      <xdr:rowOff>133350</xdr:rowOff>
    </xdr:from>
    <xdr:to>
      <xdr:col>15</xdr:col>
      <xdr:colOff>323850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5848350" y="2724150"/>
        <a:ext cx="26193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29</xdr:row>
      <xdr:rowOff>0</xdr:rowOff>
    </xdr:from>
    <xdr:to>
      <xdr:col>16</xdr:col>
      <xdr:colOff>66675</xdr:colOff>
      <xdr:row>40</xdr:row>
      <xdr:rowOff>76200</xdr:rowOff>
    </xdr:to>
    <xdr:graphicFrame>
      <xdr:nvGraphicFramePr>
        <xdr:cNvPr id="3" name="Chart 3"/>
        <xdr:cNvGraphicFramePr/>
      </xdr:nvGraphicFramePr>
      <xdr:xfrm>
        <a:off x="5210175" y="4695825"/>
        <a:ext cx="3609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sh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16_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rug A"/>
      <sheetName val="Drug A GLM"/>
      <sheetName val="Drug B"/>
      <sheetName val="Drug C"/>
      <sheetName val="Drug A v B"/>
      <sheetName val="Drug A v B GLM"/>
    </sheetNames>
    <sheetDataSet>
      <sheetData sheetId="0">
        <row r="5">
          <cell r="K5">
            <v>0.7000000000000001</v>
          </cell>
          <cell r="L5">
            <v>1.9</v>
          </cell>
        </row>
        <row r="6">
          <cell r="K6">
            <v>-1.6</v>
          </cell>
          <cell r="L6">
            <v>0.7999999999999998</v>
          </cell>
        </row>
        <row r="7">
          <cell r="K7">
            <v>-0.20000000000000018</v>
          </cell>
          <cell r="L7">
            <v>1.0999999999999996</v>
          </cell>
        </row>
        <row r="8">
          <cell r="K8">
            <v>-1.2000000000000002</v>
          </cell>
          <cell r="L8">
            <v>0.09999999999999964</v>
          </cell>
        </row>
        <row r="9">
          <cell r="K9">
            <v>-0.10000000000000053</v>
          </cell>
          <cell r="L9">
            <v>-0.10000000000000053</v>
          </cell>
        </row>
        <row r="10">
          <cell r="K10">
            <v>3.3999999999999995</v>
          </cell>
          <cell r="L10">
            <v>4.3999999999999995</v>
          </cell>
        </row>
        <row r="11">
          <cell r="K11">
            <v>3.7</v>
          </cell>
          <cell r="L11">
            <v>5.5</v>
          </cell>
        </row>
        <row r="12">
          <cell r="K12">
            <v>0.8000000000000003</v>
          </cell>
          <cell r="L12">
            <v>1.6000000000000005</v>
          </cell>
        </row>
        <row r="13">
          <cell r="K13">
            <v>0</v>
          </cell>
          <cell r="L13">
            <v>4.6</v>
          </cell>
        </row>
        <row r="14">
          <cell r="K14">
            <v>2.0000000000000004</v>
          </cell>
          <cell r="L14">
            <v>3.4</v>
          </cell>
        </row>
        <row r="21">
          <cell r="N21" t="str">
            <v>A</v>
          </cell>
        </row>
        <row r="22">
          <cell r="N22" t="str">
            <v>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Analysis"/>
      <sheetName val="Histogram"/>
    </sheetNames>
    <sheetDataSet>
      <sheetData sheetId="1">
        <row r="1">
          <cell r="B1" t="str">
            <v>Frequency</v>
          </cell>
        </row>
        <row r="2">
          <cell r="A2">
            <v>-30</v>
          </cell>
          <cell r="B2">
            <v>0</v>
          </cell>
        </row>
        <row r="3">
          <cell r="A3">
            <v>-25</v>
          </cell>
          <cell r="B3">
            <v>5</v>
          </cell>
        </row>
        <row r="4">
          <cell r="A4">
            <v>-20</v>
          </cell>
          <cell r="B4">
            <v>1</v>
          </cell>
        </row>
        <row r="5">
          <cell r="A5">
            <v>-15</v>
          </cell>
          <cell r="B5">
            <v>4</v>
          </cell>
        </row>
        <row r="6">
          <cell r="A6">
            <v>-10</v>
          </cell>
          <cell r="B6">
            <v>2</v>
          </cell>
        </row>
        <row r="7">
          <cell r="A7">
            <v>-5</v>
          </cell>
          <cell r="B7">
            <v>8</v>
          </cell>
        </row>
        <row r="8">
          <cell r="A8">
            <v>0</v>
          </cell>
          <cell r="B8">
            <v>7</v>
          </cell>
        </row>
        <row r="9">
          <cell r="A9">
            <v>5</v>
          </cell>
          <cell r="B9">
            <v>9</v>
          </cell>
        </row>
        <row r="10">
          <cell r="A10">
            <v>10</v>
          </cell>
          <cell r="B10">
            <v>8</v>
          </cell>
        </row>
        <row r="11">
          <cell r="A11">
            <v>15</v>
          </cell>
          <cell r="B11">
            <v>8</v>
          </cell>
        </row>
        <row r="12">
          <cell r="A12">
            <v>20</v>
          </cell>
          <cell r="B12">
            <v>4</v>
          </cell>
        </row>
        <row r="13">
          <cell r="A13">
            <v>25</v>
          </cell>
          <cell r="B13">
            <v>2</v>
          </cell>
        </row>
        <row r="14">
          <cell r="A14">
            <v>30</v>
          </cell>
          <cell r="B14">
            <v>2</v>
          </cell>
        </row>
        <row r="15">
          <cell r="A15" t="str">
            <v>More</v>
          </cell>
          <cell r="B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4">
      <selection activeCell="S24" sqref="S24"/>
    </sheetView>
  </sheetViews>
  <sheetFormatPr defaultColWidth="9.140625" defaultRowHeight="12.75"/>
  <cols>
    <col min="1" max="1" width="6.28125" style="1" customWidth="1"/>
    <col min="2" max="2" width="4.28125" style="0" customWidth="1"/>
    <col min="3" max="3" width="4.7109375" style="0" customWidth="1"/>
    <col min="4" max="4" width="9.140625" style="1" customWidth="1"/>
    <col min="9" max="9" width="10.140625" style="0" customWidth="1"/>
    <col min="10" max="10" width="2.421875" style="0" customWidth="1"/>
    <col min="12" max="12" width="8.421875" style="0" customWidth="1"/>
    <col min="13" max="13" width="8.28125" style="1" customWidth="1"/>
  </cols>
  <sheetData>
    <row r="1" spans="1:8" ht="12.75">
      <c r="A1" s="1" t="s">
        <v>0</v>
      </c>
      <c r="H1" t="s">
        <v>1</v>
      </c>
    </row>
    <row r="2" ht="12.75">
      <c r="B2" t="s">
        <v>2</v>
      </c>
    </row>
    <row r="4" spans="1:20" ht="12.75">
      <c r="A4" s="2" t="s">
        <v>3</v>
      </c>
      <c r="B4" s="3" t="s">
        <v>4</v>
      </c>
      <c r="C4" s="3" t="s">
        <v>5</v>
      </c>
      <c r="D4" s="2" t="s">
        <v>6</v>
      </c>
      <c r="E4" s="3" t="s">
        <v>7</v>
      </c>
      <c r="G4" s="3"/>
      <c r="S4" s="4" t="s">
        <v>30</v>
      </c>
      <c r="T4" s="4" t="s">
        <v>5</v>
      </c>
    </row>
    <row r="5" spans="1:21" ht="12.75">
      <c r="A5" s="1">
        <v>7.16</v>
      </c>
      <c r="B5">
        <v>1</v>
      </c>
      <c r="C5">
        <v>100</v>
      </c>
      <c r="D5" s="1">
        <f aca="true" t="shared" si="0" ref="D5:D12">AVERAGE($A$5:$A$12)</f>
        <v>10.56125</v>
      </c>
      <c r="E5" s="1">
        <f aca="true" t="shared" si="1" ref="E5:E52">A5-D5</f>
        <v>-3.401249999999999</v>
      </c>
      <c r="H5" s="3" t="s">
        <v>8</v>
      </c>
      <c r="I5" s="3" t="s">
        <v>9</v>
      </c>
      <c r="K5" s="4" t="s">
        <v>10</v>
      </c>
      <c r="L5" s="5"/>
      <c r="M5"/>
      <c r="R5" s="8">
        <f>H13</f>
        <v>12.17375</v>
      </c>
      <c r="S5">
        <v>1</v>
      </c>
      <c r="T5" s="30">
        <v>0.5</v>
      </c>
      <c r="U5" s="4" t="s">
        <v>156</v>
      </c>
    </row>
    <row r="6" spans="1:21" ht="12.75">
      <c r="A6" s="1">
        <v>6.78</v>
      </c>
      <c r="B6">
        <v>1</v>
      </c>
      <c r="C6">
        <v>100</v>
      </c>
      <c r="D6" s="1">
        <f t="shared" si="0"/>
        <v>10.56125</v>
      </c>
      <c r="E6" s="1">
        <f t="shared" si="1"/>
        <v>-3.781249999999999</v>
      </c>
      <c r="G6" s="6">
        <v>0.5</v>
      </c>
      <c r="H6" s="1">
        <f>SUM(A21:A28)</f>
        <v>97.39</v>
      </c>
      <c r="I6" s="1">
        <f>SUM(A45:A52)</f>
        <v>98.61</v>
      </c>
      <c r="J6" s="1"/>
      <c r="K6" s="1">
        <f>SUM(H6:J6)</f>
        <v>196</v>
      </c>
      <c r="M6"/>
      <c r="R6" s="8">
        <f>H14</f>
        <v>7.89</v>
      </c>
      <c r="S6">
        <v>1</v>
      </c>
      <c r="T6" s="30">
        <v>0.75</v>
      </c>
      <c r="U6" s="4" t="s">
        <v>156</v>
      </c>
    </row>
    <row r="7" spans="1:21" ht="12.75">
      <c r="A7" s="1">
        <v>13.6</v>
      </c>
      <c r="B7">
        <v>1</v>
      </c>
      <c r="C7">
        <v>100</v>
      </c>
      <c r="D7" s="1">
        <f t="shared" si="0"/>
        <v>10.56125</v>
      </c>
      <c r="E7" s="1">
        <f t="shared" si="1"/>
        <v>3.0387500000000003</v>
      </c>
      <c r="G7" s="6">
        <v>0.75</v>
      </c>
      <c r="H7" s="1">
        <f>SUM(A13:A20)</f>
        <v>63.12</v>
      </c>
      <c r="I7" s="1">
        <f>SUM(A37:A44)</f>
        <v>58.7</v>
      </c>
      <c r="J7" s="1"/>
      <c r="K7" s="1">
        <f>SUM(H7:J7)</f>
        <v>121.82</v>
      </c>
      <c r="M7"/>
      <c r="R7" s="8">
        <f>H15</f>
        <v>10.56125</v>
      </c>
      <c r="S7">
        <v>1</v>
      </c>
      <c r="T7" s="30">
        <v>1</v>
      </c>
      <c r="U7" s="4" t="s">
        <v>156</v>
      </c>
    </row>
    <row r="8" spans="1:21" ht="12.75">
      <c r="A8" s="1">
        <v>8.93</v>
      </c>
      <c r="B8">
        <v>1</v>
      </c>
      <c r="C8">
        <v>100</v>
      </c>
      <c r="D8" s="1">
        <f t="shared" si="0"/>
        <v>10.56125</v>
      </c>
      <c r="E8" s="1">
        <f t="shared" si="1"/>
        <v>-1.6312499999999996</v>
      </c>
      <c r="G8" s="6">
        <v>1</v>
      </c>
      <c r="H8" s="1">
        <f>SUM(A5:A12)</f>
        <v>84.49</v>
      </c>
      <c r="I8" s="1">
        <f>SUM(A29:A36)</f>
        <v>59.43</v>
      </c>
      <c r="J8" s="1"/>
      <c r="K8" s="1">
        <f>SUM(H8:J8)</f>
        <v>143.92</v>
      </c>
      <c r="M8"/>
      <c r="R8" s="8">
        <f>I13</f>
        <v>12.32625</v>
      </c>
      <c r="S8">
        <v>2</v>
      </c>
      <c r="T8" s="30">
        <v>0.5</v>
      </c>
      <c r="U8" s="4" t="s">
        <v>157</v>
      </c>
    </row>
    <row r="9" spans="1:21" ht="12.75">
      <c r="A9" s="1">
        <v>8.26</v>
      </c>
      <c r="B9">
        <v>1</v>
      </c>
      <c r="C9">
        <v>100</v>
      </c>
      <c r="D9" s="1">
        <f t="shared" si="0"/>
        <v>10.56125</v>
      </c>
      <c r="E9" s="1">
        <f t="shared" si="1"/>
        <v>-2.3012499999999996</v>
      </c>
      <c r="H9" s="1"/>
      <c r="I9" s="1"/>
      <c r="J9" s="1"/>
      <c r="K9" s="1"/>
      <c r="M9"/>
      <c r="R9" s="8">
        <f>I14</f>
        <v>7.3375</v>
      </c>
      <c r="S9">
        <v>2</v>
      </c>
      <c r="T9" s="30">
        <v>0.75</v>
      </c>
      <c r="U9" s="4" t="s">
        <v>157</v>
      </c>
    </row>
    <row r="10" spans="1:21" ht="12.75">
      <c r="A10" s="1">
        <v>14</v>
      </c>
      <c r="B10">
        <v>1</v>
      </c>
      <c r="C10">
        <v>100</v>
      </c>
      <c r="D10" s="1">
        <f t="shared" si="0"/>
        <v>10.56125</v>
      </c>
      <c r="E10" s="1">
        <f t="shared" si="1"/>
        <v>3.4387500000000006</v>
      </c>
      <c r="G10" t="s">
        <v>10</v>
      </c>
      <c r="H10" s="1">
        <f>SUM(A5:A28)</f>
        <v>245.00000000000006</v>
      </c>
      <c r="I10" s="1">
        <f>SUM(A29:A52)</f>
        <v>216.73999999999998</v>
      </c>
      <c r="J10" s="1"/>
      <c r="K10" s="1">
        <f>SUM(K6:K9)</f>
        <v>461.74</v>
      </c>
      <c r="M10"/>
      <c r="R10" s="8">
        <f>I15</f>
        <v>7.42875</v>
      </c>
      <c r="S10">
        <v>2</v>
      </c>
      <c r="T10" s="30">
        <v>1</v>
      </c>
      <c r="U10" s="4" t="s">
        <v>157</v>
      </c>
    </row>
    <row r="11" spans="1:13" ht="12.75">
      <c r="A11" s="1">
        <v>16.1</v>
      </c>
      <c r="B11">
        <v>1</v>
      </c>
      <c r="C11">
        <v>100</v>
      </c>
      <c r="D11" s="1">
        <f t="shared" si="0"/>
        <v>10.56125</v>
      </c>
      <c r="E11" s="1">
        <f t="shared" si="1"/>
        <v>5.538750000000002</v>
      </c>
      <c r="M11"/>
    </row>
    <row r="12" spans="1:21" ht="12.75">
      <c r="A12" s="1">
        <v>9.66</v>
      </c>
      <c r="B12">
        <v>1</v>
      </c>
      <c r="C12">
        <v>100</v>
      </c>
      <c r="D12" s="1">
        <f t="shared" si="0"/>
        <v>10.56125</v>
      </c>
      <c r="E12" s="1">
        <f t="shared" si="1"/>
        <v>-0.9012499999999992</v>
      </c>
      <c r="H12" s="3" t="s">
        <v>8</v>
      </c>
      <c r="I12" s="3" t="s">
        <v>9</v>
      </c>
      <c r="K12" s="4" t="s">
        <v>11</v>
      </c>
      <c r="L12" s="4"/>
      <c r="M12" s="7" t="s">
        <v>12</v>
      </c>
      <c r="N12" s="7" t="s">
        <v>13</v>
      </c>
      <c r="O12" t="s">
        <v>14</v>
      </c>
      <c r="P12" s="7" t="s">
        <v>15</v>
      </c>
      <c r="T12" s="3" t="s">
        <v>160</v>
      </c>
      <c r="U12" s="3" t="s">
        <v>161</v>
      </c>
    </row>
    <row r="13" spans="1:21" ht="12.75">
      <c r="A13" s="1">
        <v>5.2</v>
      </c>
      <c r="B13">
        <v>1</v>
      </c>
      <c r="C13">
        <v>75</v>
      </c>
      <c r="D13" s="1">
        <f aca="true" t="shared" si="2" ref="D13:D20">AVERAGE($A$13:$A$20)</f>
        <v>7.89</v>
      </c>
      <c r="E13" s="1">
        <f t="shared" si="1"/>
        <v>-2.6899999999999995</v>
      </c>
      <c r="G13" s="8">
        <v>0.5</v>
      </c>
      <c r="H13" s="8">
        <f aca="true" t="shared" si="3" ref="H13:I15">H6/8</f>
        <v>12.17375</v>
      </c>
      <c r="I13" s="8">
        <f t="shared" si="3"/>
        <v>12.32625</v>
      </c>
      <c r="J13" s="1"/>
      <c r="K13" s="1">
        <f>K6/16</f>
        <v>12.25</v>
      </c>
      <c r="L13" s="8"/>
      <c r="M13" s="9">
        <f>I13/H13</f>
        <v>1.0125269534859842</v>
      </c>
      <c r="N13" s="1"/>
      <c r="O13" s="8">
        <f>I13-H13</f>
        <v>0.15249999999999986</v>
      </c>
      <c r="R13" t="s">
        <v>30</v>
      </c>
      <c r="S13">
        <v>1</v>
      </c>
      <c r="T13">
        <v>2.07976</v>
      </c>
      <c r="U13">
        <v>16.63808</v>
      </c>
    </row>
    <row r="14" spans="1:21" ht="12.75">
      <c r="A14" s="1">
        <v>5.2</v>
      </c>
      <c r="B14">
        <v>1</v>
      </c>
      <c r="C14">
        <v>75</v>
      </c>
      <c r="D14" s="1">
        <f t="shared" si="2"/>
        <v>7.89</v>
      </c>
      <c r="E14" s="1">
        <f t="shared" si="1"/>
        <v>-2.6899999999999995</v>
      </c>
      <c r="G14" s="8">
        <v>0.75</v>
      </c>
      <c r="H14" s="8">
        <f t="shared" si="3"/>
        <v>7.89</v>
      </c>
      <c r="I14" s="8">
        <f t="shared" si="3"/>
        <v>7.3375</v>
      </c>
      <c r="J14" s="1"/>
      <c r="K14" s="1">
        <f>K7/16</f>
        <v>7.61375</v>
      </c>
      <c r="L14" s="8"/>
      <c r="M14" s="9">
        <f>I14/H14</f>
        <v>0.9299746514575413</v>
      </c>
      <c r="N14" s="1">
        <f>M14/M13</f>
        <v>0.9184690326077471</v>
      </c>
      <c r="O14" s="8">
        <f>I14-H14</f>
        <v>-0.5524999999999993</v>
      </c>
      <c r="P14" s="8">
        <f>O14-O13</f>
        <v>-0.7049999999999992</v>
      </c>
      <c r="R14" t="s">
        <v>5</v>
      </c>
      <c r="S14">
        <v>2</v>
      </c>
      <c r="T14">
        <v>22.66553</v>
      </c>
      <c r="U14">
        <v>181.32424</v>
      </c>
    </row>
    <row r="15" spans="1:21" ht="12.75">
      <c r="A15" s="1">
        <v>7.18</v>
      </c>
      <c r="B15">
        <v>1</v>
      </c>
      <c r="C15">
        <v>75</v>
      </c>
      <c r="D15" s="1">
        <f t="shared" si="2"/>
        <v>7.89</v>
      </c>
      <c r="E15" s="1">
        <f t="shared" si="1"/>
        <v>-0.71</v>
      </c>
      <c r="G15" s="8">
        <v>1</v>
      </c>
      <c r="H15" s="8">
        <f t="shared" si="3"/>
        <v>10.56125</v>
      </c>
      <c r="I15" s="8">
        <f t="shared" si="3"/>
        <v>7.42875</v>
      </c>
      <c r="J15" s="1"/>
      <c r="K15" s="1">
        <f>K8/16</f>
        <v>8.995</v>
      </c>
      <c r="L15" s="8"/>
      <c r="M15" s="9">
        <f>I15/H15</f>
        <v>0.7033968516984259</v>
      </c>
      <c r="N15" s="10">
        <f>M15/M13</f>
        <v>0.6946944466779201</v>
      </c>
      <c r="O15" s="8">
        <f>I15-H15</f>
        <v>-3.1324999999999994</v>
      </c>
      <c r="P15" s="8">
        <f>O15-O13</f>
        <v>-3.2849999999999993</v>
      </c>
      <c r="R15" t="s">
        <v>158</v>
      </c>
      <c r="S15">
        <v>2</v>
      </c>
      <c r="T15">
        <v>2.99077</v>
      </c>
      <c r="U15">
        <v>23.92616</v>
      </c>
    </row>
    <row r="16" spans="1:14" ht="12.75">
      <c r="A16" s="1">
        <v>6.37</v>
      </c>
      <c r="B16">
        <v>1</v>
      </c>
      <c r="C16">
        <v>75</v>
      </c>
      <c r="D16" s="1">
        <f t="shared" si="2"/>
        <v>7.89</v>
      </c>
      <c r="E16" s="1">
        <f t="shared" si="1"/>
        <v>-1.5199999999999996</v>
      </c>
      <c r="H16" s="1"/>
      <c r="I16" s="1"/>
      <c r="J16" s="1"/>
      <c r="K16" s="1"/>
      <c r="N16" s="1"/>
    </row>
    <row r="17" spans="1:18" ht="12.75">
      <c r="A17" s="1">
        <v>13.2</v>
      </c>
      <c r="B17">
        <v>1</v>
      </c>
      <c r="C17">
        <v>75</v>
      </c>
      <c r="D17" s="1">
        <f t="shared" si="2"/>
        <v>7.89</v>
      </c>
      <c r="E17" s="1">
        <f t="shared" si="1"/>
        <v>5.31</v>
      </c>
      <c r="G17" t="s">
        <v>11</v>
      </c>
      <c r="H17" s="1">
        <f>H10/24</f>
        <v>10.208333333333336</v>
      </c>
      <c r="I17" s="1">
        <f>I10/24</f>
        <v>9.030833333333332</v>
      </c>
      <c r="J17" s="1"/>
      <c r="K17" s="1">
        <f>K10/48</f>
        <v>9.619583333333333</v>
      </c>
      <c r="L17" s="11" t="s">
        <v>16</v>
      </c>
      <c r="M17" s="8"/>
      <c r="R17" t="s">
        <v>159</v>
      </c>
    </row>
    <row r="18" spans="1:13" ht="12.75">
      <c r="A18" s="1">
        <v>8.39</v>
      </c>
      <c r="B18">
        <v>1</v>
      </c>
      <c r="C18">
        <v>75</v>
      </c>
      <c r="D18" s="1">
        <f t="shared" si="2"/>
        <v>7.89</v>
      </c>
      <c r="E18" s="1">
        <f t="shared" si="1"/>
        <v>0.5000000000000009</v>
      </c>
      <c r="M18" s="9"/>
    </row>
    <row r="19" spans="1:13" ht="12.75">
      <c r="A19" s="1">
        <v>10.4</v>
      </c>
      <c r="B19">
        <v>1</v>
      </c>
      <c r="C19">
        <v>75</v>
      </c>
      <c r="D19" s="1">
        <f t="shared" si="2"/>
        <v>7.89</v>
      </c>
      <c r="E19" s="1">
        <f t="shared" si="1"/>
        <v>2.5100000000000007</v>
      </c>
      <c r="H19" s="3" t="s">
        <v>8</v>
      </c>
      <c r="I19" s="3" t="s">
        <v>9</v>
      </c>
      <c r="K19" s="4" t="s">
        <v>17</v>
      </c>
      <c r="L19" s="11" t="s">
        <v>18</v>
      </c>
      <c r="M19"/>
    </row>
    <row r="20" spans="1:13" ht="12.75">
      <c r="A20" s="1">
        <v>7.18</v>
      </c>
      <c r="B20">
        <v>1</v>
      </c>
      <c r="C20">
        <v>75</v>
      </c>
      <c r="D20" s="1">
        <f t="shared" si="2"/>
        <v>7.89</v>
      </c>
      <c r="E20" s="1">
        <f t="shared" si="1"/>
        <v>-0.71</v>
      </c>
      <c r="G20" s="6">
        <v>0.5</v>
      </c>
      <c r="H20" s="1">
        <f aca="true" t="shared" si="4" ref="H20:I22">H13-$K$17</f>
        <v>2.554166666666667</v>
      </c>
      <c r="I20" s="1">
        <f t="shared" si="4"/>
        <v>2.706666666666667</v>
      </c>
      <c r="J20" s="1"/>
      <c r="K20" s="1">
        <f>K13-$K$17</f>
        <v>2.630416666666667</v>
      </c>
      <c r="L20" s="8"/>
      <c r="M20"/>
    </row>
    <row r="21" spans="1:13" ht="12.75">
      <c r="A21" s="1">
        <v>11.11</v>
      </c>
      <c r="B21">
        <v>1</v>
      </c>
      <c r="C21">
        <v>50</v>
      </c>
      <c r="D21" s="1">
        <f aca="true" t="shared" si="5" ref="D21:D28">AVERAGE($A$21:$A$28)</f>
        <v>12.17375</v>
      </c>
      <c r="E21" s="1">
        <f t="shared" si="1"/>
        <v>-1.0637500000000006</v>
      </c>
      <c r="G21" s="6">
        <v>0.75</v>
      </c>
      <c r="H21" s="1">
        <f t="shared" si="4"/>
        <v>-1.7295833333333333</v>
      </c>
      <c r="I21" s="1">
        <f t="shared" si="4"/>
        <v>-2.2820833333333326</v>
      </c>
      <c r="J21" s="1"/>
      <c r="K21" s="1">
        <f>K14-$K$17</f>
        <v>-2.0058333333333334</v>
      </c>
      <c r="L21" s="8">
        <f>K21+L22</f>
        <v>-2.318125</v>
      </c>
      <c r="M21" s="12" t="s">
        <v>19</v>
      </c>
    </row>
    <row r="22" spans="1:13" ht="12.75">
      <c r="A22" s="1">
        <v>9.74</v>
      </c>
      <c r="B22">
        <v>1</v>
      </c>
      <c r="C22">
        <v>50</v>
      </c>
      <c r="D22" s="1">
        <f t="shared" si="5"/>
        <v>12.17375</v>
      </c>
      <c r="E22" s="1">
        <f t="shared" si="1"/>
        <v>-2.43375</v>
      </c>
      <c r="G22" s="6">
        <v>1</v>
      </c>
      <c r="H22" s="1">
        <f t="shared" si="4"/>
        <v>0.9416666666666664</v>
      </c>
      <c r="I22" s="1">
        <f t="shared" si="4"/>
        <v>-2.190833333333333</v>
      </c>
      <c r="J22" s="1"/>
      <c r="K22" s="1">
        <f>K15-$K$17</f>
        <v>-0.6245833333333337</v>
      </c>
      <c r="L22" s="8">
        <f>K22/2</f>
        <v>-0.31229166666666686</v>
      </c>
      <c r="M22" s="12" t="s">
        <v>20</v>
      </c>
    </row>
    <row r="23" spans="1:13" ht="12.75">
      <c r="A23" s="1">
        <v>18.8</v>
      </c>
      <c r="B23">
        <v>1</v>
      </c>
      <c r="C23">
        <v>50</v>
      </c>
      <c r="D23" s="1">
        <f t="shared" si="5"/>
        <v>12.17375</v>
      </c>
      <c r="E23" s="1">
        <f t="shared" si="1"/>
        <v>6.626250000000001</v>
      </c>
      <c r="H23" s="1"/>
      <c r="I23" s="1"/>
      <c r="J23" s="1"/>
      <c r="K23" s="1"/>
      <c r="M23" s="8"/>
    </row>
    <row r="24" spans="1:13" ht="12.75">
      <c r="A24" s="1">
        <v>9.74</v>
      </c>
      <c r="B24">
        <v>1</v>
      </c>
      <c r="C24">
        <v>50</v>
      </c>
      <c r="D24" s="1">
        <f t="shared" si="5"/>
        <v>12.17375</v>
      </c>
      <c r="E24" s="1">
        <f t="shared" si="1"/>
        <v>-2.43375</v>
      </c>
      <c r="G24" s="4" t="s">
        <v>17</v>
      </c>
      <c r="H24" s="1">
        <f>H17-$K$17</f>
        <v>0.5887500000000028</v>
      </c>
      <c r="I24" s="1">
        <f>I17-$K$17</f>
        <v>-0.588750000000001</v>
      </c>
      <c r="J24" s="1"/>
      <c r="K24" s="1"/>
      <c r="M24" s="8"/>
    </row>
    <row r="25" spans="1:13" ht="12.75">
      <c r="A25" s="1">
        <v>10.5</v>
      </c>
      <c r="B25">
        <v>1</v>
      </c>
      <c r="C25">
        <v>50</v>
      </c>
      <c r="D25" s="1">
        <f t="shared" si="5"/>
        <v>12.17375</v>
      </c>
      <c r="E25" s="1">
        <f t="shared" si="1"/>
        <v>-1.67375</v>
      </c>
      <c r="I25" s="13" t="s">
        <v>21</v>
      </c>
      <c r="M25" s="9"/>
    </row>
    <row r="26" spans="1:13" ht="12.75">
      <c r="A26" s="1">
        <v>14.6</v>
      </c>
      <c r="B26">
        <v>1</v>
      </c>
      <c r="C26">
        <v>50</v>
      </c>
      <c r="D26" s="1">
        <f t="shared" si="5"/>
        <v>12.17375</v>
      </c>
      <c r="E26" s="1">
        <f t="shared" si="1"/>
        <v>2.4262499999999996</v>
      </c>
      <c r="G26" s="4"/>
      <c r="H26" s="9"/>
      <c r="I26" s="9"/>
      <c r="M26"/>
    </row>
    <row r="27" spans="1:13" ht="12.75">
      <c r="A27" s="1">
        <v>11.1</v>
      </c>
      <c r="B27">
        <v>1</v>
      </c>
      <c r="C27">
        <v>50</v>
      </c>
      <c r="D27" s="1">
        <f t="shared" si="5"/>
        <v>12.17375</v>
      </c>
      <c r="E27" s="1">
        <f t="shared" si="1"/>
        <v>-1.0737500000000004</v>
      </c>
      <c r="H27" s="3" t="s">
        <v>8</v>
      </c>
      <c r="I27" s="3" t="s">
        <v>9</v>
      </c>
      <c r="K27" s="4" t="s">
        <v>22</v>
      </c>
      <c r="L27" s="11" t="s">
        <v>23</v>
      </c>
      <c r="M27"/>
    </row>
    <row r="28" spans="1:12" ht="12.75">
      <c r="A28" s="1">
        <v>11.8</v>
      </c>
      <c r="B28">
        <v>1</v>
      </c>
      <c r="C28">
        <v>50</v>
      </c>
      <c r="D28" s="1">
        <f t="shared" si="5"/>
        <v>12.17375</v>
      </c>
      <c r="E28" s="1">
        <f t="shared" si="1"/>
        <v>-0.37374999999999936</v>
      </c>
      <c r="G28" s="6">
        <v>0.5</v>
      </c>
      <c r="H28" s="9">
        <f>H13-$K$17-K20-H24</f>
        <v>-0.6650000000000027</v>
      </c>
      <c r="I28" s="9">
        <f>I13-$K$17-K20-I24</f>
        <v>0.6650000000000009</v>
      </c>
      <c r="J28" s="1"/>
      <c r="K28" s="1">
        <f>SUM(H28:J28)</f>
        <v>-1.7763568394002505E-15</v>
      </c>
      <c r="L28" s="8"/>
    </row>
    <row r="29" spans="1:13" ht="12.75">
      <c r="A29" s="1">
        <v>6.14</v>
      </c>
      <c r="B29">
        <v>2</v>
      </c>
      <c r="C29">
        <v>100</v>
      </c>
      <c r="D29" s="1">
        <f aca="true" t="shared" si="6" ref="D29:D36">AVERAGE($A$29:$A$36)</f>
        <v>7.42875</v>
      </c>
      <c r="E29" s="1">
        <f t="shared" si="1"/>
        <v>-1.2887500000000003</v>
      </c>
      <c r="G29" s="6">
        <v>0.75</v>
      </c>
      <c r="H29" s="9">
        <f>H14-$K$17-K21-H24</f>
        <v>-0.31250000000000266</v>
      </c>
      <c r="I29" s="9">
        <f>I14-$K$17-K21-I24</f>
        <v>0.3125000000000018</v>
      </c>
      <c r="J29" s="1"/>
      <c r="K29" s="1">
        <v>0</v>
      </c>
      <c r="L29" s="8">
        <f>L30+I29</f>
        <v>-0.17624999999999735</v>
      </c>
      <c r="M29" s="12" t="s">
        <v>24</v>
      </c>
    </row>
    <row r="30" spans="1:13" ht="12.75">
      <c r="A30" s="1">
        <v>3.86</v>
      </c>
      <c r="B30">
        <v>2</v>
      </c>
      <c r="C30">
        <v>100</v>
      </c>
      <c r="D30" s="1">
        <f t="shared" si="6"/>
        <v>7.42875</v>
      </c>
      <c r="E30" s="1">
        <f t="shared" si="1"/>
        <v>-3.56875</v>
      </c>
      <c r="G30" s="6">
        <v>1</v>
      </c>
      <c r="H30" s="9">
        <f>H15-$K$17-K22-H24</f>
        <v>0.9774999999999974</v>
      </c>
      <c r="I30" s="9">
        <f>I15-$K$17-K22-I24</f>
        <v>-0.9774999999999983</v>
      </c>
      <c r="J30" s="1"/>
      <c r="K30" s="1">
        <v>0</v>
      </c>
      <c r="L30" s="8">
        <f>I30/2</f>
        <v>-0.48874999999999913</v>
      </c>
      <c r="M30" s="12" t="s">
        <v>25</v>
      </c>
    </row>
    <row r="31" spans="1:11" ht="12.75">
      <c r="A31" s="1">
        <v>10.4</v>
      </c>
      <c r="B31">
        <v>2</v>
      </c>
      <c r="C31">
        <v>100</v>
      </c>
      <c r="D31" s="1">
        <f t="shared" si="6"/>
        <v>7.42875</v>
      </c>
      <c r="E31" s="1">
        <f t="shared" si="1"/>
        <v>2.9712500000000004</v>
      </c>
      <c r="H31" s="1"/>
      <c r="I31" s="1"/>
      <c r="J31" s="1"/>
      <c r="K31" s="1"/>
    </row>
    <row r="32" spans="1:12" ht="12.75">
      <c r="A32" s="1">
        <v>5.49</v>
      </c>
      <c r="B32">
        <v>2</v>
      </c>
      <c r="C32">
        <v>100</v>
      </c>
      <c r="D32" s="1">
        <f t="shared" si="6"/>
        <v>7.42875</v>
      </c>
      <c r="E32" s="1">
        <f t="shared" si="1"/>
        <v>-1.9387499999999998</v>
      </c>
      <c r="G32" s="4" t="s">
        <v>22</v>
      </c>
      <c r="H32" s="1">
        <f>SUM(H28:H31)</f>
        <v>-7.993605777301127E-15</v>
      </c>
      <c r="I32" s="1">
        <f>SUM(I28:I31)</f>
        <v>4.440892098500626E-15</v>
      </c>
      <c r="J32" s="1"/>
      <c r="K32" s="1"/>
      <c r="L32" t="s">
        <v>46</v>
      </c>
    </row>
    <row r="33" spans="1:15" ht="12.75">
      <c r="A33" s="1">
        <v>6.14</v>
      </c>
      <c r="B33">
        <v>2</v>
      </c>
      <c r="C33">
        <v>100</v>
      </c>
      <c r="D33" s="1">
        <f t="shared" si="6"/>
        <v>7.42875</v>
      </c>
      <c r="E33" s="1">
        <f t="shared" si="1"/>
        <v>-1.2887500000000003</v>
      </c>
      <c r="I33" s="13"/>
      <c r="L33" s="4"/>
      <c r="M33" s="4" t="s">
        <v>26</v>
      </c>
      <c r="N33" s="4" t="s">
        <v>27</v>
      </c>
      <c r="O33" s="4" t="s">
        <v>28</v>
      </c>
    </row>
    <row r="34" spans="1:15" ht="12.75">
      <c r="A34" s="1">
        <v>10</v>
      </c>
      <c r="B34">
        <v>2</v>
      </c>
      <c r="C34">
        <v>100</v>
      </c>
      <c r="D34" s="1">
        <f t="shared" si="6"/>
        <v>7.42875</v>
      </c>
      <c r="E34" s="1">
        <f t="shared" si="1"/>
        <v>2.57125</v>
      </c>
      <c r="L34" t="s">
        <v>29</v>
      </c>
      <c r="M34" s="8">
        <v>9.6195833</v>
      </c>
      <c r="N34">
        <v>0.4462817</v>
      </c>
      <c r="O34">
        <v>21.5549605</v>
      </c>
    </row>
    <row r="35" spans="1:15" ht="12.75">
      <c r="A35" s="1">
        <v>11.6</v>
      </c>
      <c r="B35">
        <v>2</v>
      </c>
      <c r="C35">
        <v>100</v>
      </c>
      <c r="D35" s="1">
        <f t="shared" si="6"/>
        <v>7.42875</v>
      </c>
      <c r="E35" s="1">
        <f t="shared" si="1"/>
        <v>4.17125</v>
      </c>
      <c r="L35" t="s">
        <v>30</v>
      </c>
      <c r="M35" s="8">
        <v>-0.58875</v>
      </c>
      <c r="N35">
        <v>0.4462817</v>
      </c>
      <c r="O35">
        <v>-1.3192342</v>
      </c>
    </row>
    <row r="36" spans="1:15" ht="12.75">
      <c r="A36" s="1">
        <v>5.8</v>
      </c>
      <c r="B36">
        <v>2</v>
      </c>
      <c r="C36">
        <v>100</v>
      </c>
      <c r="D36" s="1">
        <f t="shared" si="6"/>
        <v>7.42875</v>
      </c>
      <c r="E36" s="1">
        <f t="shared" si="1"/>
        <v>-1.6287500000000001</v>
      </c>
      <c r="L36" t="s">
        <v>31</v>
      </c>
      <c r="M36" s="8">
        <v>-2.318125</v>
      </c>
      <c r="N36">
        <v>0.5465812</v>
      </c>
      <c r="O36">
        <v>-4.2411359</v>
      </c>
    </row>
    <row r="37" spans="1:15" ht="12.75">
      <c r="A37" s="1">
        <v>4.47</v>
      </c>
      <c r="B37">
        <v>2</v>
      </c>
      <c r="C37">
        <v>75</v>
      </c>
      <c r="D37" s="1">
        <f aca="true" t="shared" si="7" ref="D37:D44">AVERAGE($A$37:$A$44)</f>
        <v>7.3375</v>
      </c>
      <c r="E37" s="1">
        <f t="shared" si="1"/>
        <v>-2.8675000000000006</v>
      </c>
      <c r="L37" t="s">
        <v>32</v>
      </c>
      <c r="M37" s="8">
        <v>-0.3122917</v>
      </c>
      <c r="N37">
        <v>0.3155688</v>
      </c>
      <c r="O37">
        <v>-0.9896152</v>
      </c>
    </row>
    <row r="38" spans="1:15" ht="12.75">
      <c r="A38" s="1">
        <v>9.9</v>
      </c>
      <c r="B38">
        <v>2</v>
      </c>
      <c r="C38">
        <v>75</v>
      </c>
      <c r="D38" s="1">
        <f t="shared" si="7"/>
        <v>7.3375</v>
      </c>
      <c r="E38" s="1">
        <f t="shared" si="1"/>
        <v>2.5625</v>
      </c>
      <c r="L38" t="s">
        <v>33</v>
      </c>
      <c r="M38" s="8">
        <v>-0.17625</v>
      </c>
      <c r="N38">
        <v>0.5465812</v>
      </c>
      <c r="O38">
        <v>-0.322459</v>
      </c>
    </row>
    <row r="39" spans="1:15" ht="12.75">
      <c r="A39" s="1">
        <v>5.75</v>
      </c>
      <c r="B39">
        <v>2</v>
      </c>
      <c r="C39">
        <v>75</v>
      </c>
      <c r="D39" s="1">
        <f t="shared" si="7"/>
        <v>7.3375</v>
      </c>
      <c r="E39" s="1">
        <f t="shared" si="1"/>
        <v>-1.5875000000000004</v>
      </c>
      <c r="L39" t="s">
        <v>34</v>
      </c>
      <c r="M39" s="8">
        <v>-0.48875</v>
      </c>
      <c r="N39">
        <v>0.3155688</v>
      </c>
      <c r="O39">
        <v>-1.5487907</v>
      </c>
    </row>
    <row r="40" spans="1:5" ht="12.75">
      <c r="A40" s="1">
        <v>11.8</v>
      </c>
      <c r="B40">
        <v>2</v>
      </c>
      <c r="C40">
        <v>75</v>
      </c>
      <c r="D40" s="1">
        <f t="shared" si="7"/>
        <v>7.3375</v>
      </c>
      <c r="E40" s="1">
        <f t="shared" si="1"/>
        <v>4.4625</v>
      </c>
    </row>
    <row r="41" spans="1:5" ht="12.75">
      <c r="A41" s="1">
        <v>4.95</v>
      </c>
      <c r="B41">
        <v>2</v>
      </c>
      <c r="C41">
        <v>75</v>
      </c>
      <c r="D41" s="1">
        <f t="shared" si="7"/>
        <v>7.3375</v>
      </c>
      <c r="E41" s="1">
        <f t="shared" si="1"/>
        <v>-2.3875</v>
      </c>
    </row>
    <row r="42" spans="1:5" ht="12.75">
      <c r="A42" s="1">
        <v>6.49</v>
      </c>
      <c r="B42">
        <v>2</v>
      </c>
      <c r="C42">
        <v>75</v>
      </c>
      <c r="D42" s="1">
        <f t="shared" si="7"/>
        <v>7.3375</v>
      </c>
      <c r="E42" s="1">
        <f t="shared" si="1"/>
        <v>-0.8475000000000001</v>
      </c>
    </row>
    <row r="43" spans="1:5" ht="12.75">
      <c r="A43" s="1">
        <v>5.44</v>
      </c>
      <c r="B43">
        <v>2</v>
      </c>
      <c r="C43">
        <v>75</v>
      </c>
      <c r="D43" s="1">
        <f t="shared" si="7"/>
        <v>7.3375</v>
      </c>
      <c r="E43" s="1">
        <f t="shared" si="1"/>
        <v>-1.8975</v>
      </c>
    </row>
    <row r="44" spans="1:5" ht="12.75">
      <c r="A44" s="1">
        <v>9.9</v>
      </c>
      <c r="B44">
        <v>2</v>
      </c>
      <c r="C44">
        <v>75</v>
      </c>
      <c r="D44" s="1">
        <f t="shared" si="7"/>
        <v>7.3375</v>
      </c>
      <c r="E44" s="1">
        <f t="shared" si="1"/>
        <v>2.5625</v>
      </c>
    </row>
    <row r="45" spans="1:5" ht="12.75">
      <c r="A45" s="1">
        <v>9.63</v>
      </c>
      <c r="B45">
        <v>2</v>
      </c>
      <c r="C45">
        <v>50</v>
      </c>
      <c r="D45" s="1">
        <f aca="true" t="shared" si="8" ref="D45:D52">AVERAGE($A$45:$A$52)</f>
        <v>12.32625</v>
      </c>
      <c r="E45" s="1">
        <f t="shared" si="1"/>
        <v>-2.696249999999999</v>
      </c>
    </row>
    <row r="46" spans="1:5" ht="12.75">
      <c r="A46" s="1">
        <v>6.38</v>
      </c>
      <c r="B46">
        <v>2</v>
      </c>
      <c r="C46">
        <v>50</v>
      </c>
      <c r="D46" s="1">
        <f t="shared" si="8"/>
        <v>12.32625</v>
      </c>
      <c r="E46" s="1">
        <f t="shared" si="1"/>
        <v>-5.94625</v>
      </c>
    </row>
    <row r="47" spans="1:5" ht="12.75">
      <c r="A47" s="1">
        <v>13.4</v>
      </c>
      <c r="B47">
        <v>2</v>
      </c>
      <c r="C47">
        <v>50</v>
      </c>
      <c r="D47" s="1">
        <f t="shared" si="8"/>
        <v>12.32625</v>
      </c>
      <c r="E47" s="1">
        <f t="shared" si="1"/>
        <v>1.0737500000000004</v>
      </c>
    </row>
    <row r="48" spans="1:5" ht="12.75">
      <c r="A48" s="1">
        <v>14.5</v>
      </c>
      <c r="B48">
        <v>2</v>
      </c>
      <c r="C48">
        <v>50</v>
      </c>
      <c r="D48" s="1">
        <f t="shared" si="8"/>
        <v>12.32625</v>
      </c>
      <c r="E48" s="1">
        <f t="shared" si="1"/>
        <v>2.17375</v>
      </c>
    </row>
    <row r="49" spans="1:5" ht="12.75">
      <c r="A49" s="1">
        <v>14.5</v>
      </c>
      <c r="B49">
        <v>2</v>
      </c>
      <c r="C49">
        <v>50</v>
      </c>
      <c r="D49" s="1">
        <f t="shared" si="8"/>
        <v>12.32625</v>
      </c>
      <c r="E49" s="1">
        <f t="shared" si="1"/>
        <v>2.17375</v>
      </c>
    </row>
    <row r="50" spans="1:5" ht="12.75">
      <c r="A50" s="1">
        <v>10.2</v>
      </c>
      <c r="B50">
        <v>2</v>
      </c>
      <c r="C50">
        <v>50</v>
      </c>
      <c r="D50" s="1">
        <f t="shared" si="8"/>
        <v>12.32625</v>
      </c>
      <c r="E50" s="1">
        <f t="shared" si="1"/>
        <v>-2.1262500000000006</v>
      </c>
    </row>
    <row r="51" spans="1:5" ht="12.75">
      <c r="A51" s="1">
        <v>17.7</v>
      </c>
      <c r="B51">
        <v>2</v>
      </c>
      <c r="C51">
        <v>50</v>
      </c>
      <c r="D51" s="1">
        <f t="shared" si="8"/>
        <v>12.32625</v>
      </c>
      <c r="E51" s="1">
        <f t="shared" si="1"/>
        <v>5.373749999999999</v>
      </c>
    </row>
    <row r="52" spans="1:5" ht="12.75">
      <c r="A52" s="1">
        <v>12.3</v>
      </c>
      <c r="B52">
        <v>2</v>
      </c>
      <c r="C52">
        <v>50</v>
      </c>
      <c r="D52" s="1">
        <f t="shared" si="8"/>
        <v>12.32625</v>
      </c>
      <c r="E52" s="1">
        <f t="shared" si="1"/>
        <v>-0.02624999999999922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pane ySplit="4" topLeftCell="BM54" activePane="bottomLeft" state="frozen"/>
      <selection pane="topLeft" activeCell="A1" sqref="A1"/>
      <selection pane="bottomLeft" activeCell="J70" sqref="J70"/>
    </sheetView>
  </sheetViews>
  <sheetFormatPr defaultColWidth="9.140625" defaultRowHeight="12.75"/>
  <cols>
    <col min="1" max="1" width="8.421875" style="14" customWidth="1"/>
    <col min="2" max="2" width="4.28125" style="0" customWidth="1"/>
    <col min="3" max="3" width="4.7109375" style="0" customWidth="1"/>
    <col min="4" max="4" width="7.00390625" style="15" customWidth="1"/>
    <col min="5" max="5" width="8.28125" style="0" customWidth="1"/>
    <col min="6" max="6" width="8.7109375" style="0" customWidth="1"/>
    <col min="8" max="8" width="6.57421875" style="1" customWidth="1"/>
    <col min="9" max="9" width="7.140625" style="0" customWidth="1"/>
    <col min="10" max="10" width="10.140625" style="0" customWidth="1"/>
    <col min="11" max="11" width="8.8515625" style="0" customWidth="1"/>
    <col min="14" max="14" width="8.28125" style="1" customWidth="1"/>
    <col min="15" max="15" width="6.140625" style="0" customWidth="1"/>
    <col min="16" max="16" width="6.57421875" style="0" customWidth="1"/>
  </cols>
  <sheetData>
    <row r="1" spans="1:10" ht="12.75">
      <c r="A1" s="14" t="s">
        <v>35</v>
      </c>
      <c r="J1" s="1" t="s">
        <v>36</v>
      </c>
    </row>
    <row r="2" spans="2:10" ht="12.75">
      <c r="B2" t="s">
        <v>37</v>
      </c>
      <c r="J2" s="1" t="s">
        <v>38</v>
      </c>
    </row>
    <row r="3" spans="1:8" ht="12.75">
      <c r="A3" s="16" t="s">
        <v>39</v>
      </c>
      <c r="F3" s="43" t="s">
        <v>11</v>
      </c>
      <c r="G3" s="43"/>
      <c r="H3" s="17" t="s">
        <v>40</v>
      </c>
    </row>
    <row r="4" spans="1:9" ht="12.75">
      <c r="A4" s="16" t="s">
        <v>41</v>
      </c>
      <c r="B4" s="12" t="s">
        <v>42</v>
      </c>
      <c r="C4" s="12" t="s">
        <v>43</v>
      </c>
      <c r="D4" s="18" t="s">
        <v>6</v>
      </c>
      <c r="E4" s="3" t="s">
        <v>7</v>
      </c>
      <c r="F4" s="3" t="s">
        <v>42</v>
      </c>
      <c r="G4" s="3" t="s">
        <v>43</v>
      </c>
      <c r="H4" s="17" t="s">
        <v>44</v>
      </c>
      <c r="I4" s="3" t="s">
        <v>45</v>
      </c>
    </row>
    <row r="5" spans="1:14" ht="12.75">
      <c r="A5" s="14">
        <v>107</v>
      </c>
      <c r="B5">
        <v>0</v>
      </c>
      <c r="C5">
        <v>-1</v>
      </c>
      <c r="D5" s="15">
        <f aca="true" t="shared" si="0" ref="D5:D14">AVERAGE($A$5:$A$14)</f>
        <v>83.9</v>
      </c>
      <c r="E5" s="1">
        <f aca="true" t="shared" si="1" ref="E5:E36">A5-D5</f>
        <v>23.099999999999994</v>
      </c>
      <c r="F5" s="15">
        <f aca="true" t="shared" si="2" ref="F5:F34">AVERAGE($A$5:$A$34)</f>
        <v>80.6</v>
      </c>
      <c r="G5" s="15">
        <f aca="true" t="shared" si="3" ref="G5:G14">AVERAGE($A$5:$A$14,$A$35:$A$44)</f>
        <v>84.9</v>
      </c>
      <c r="H5" s="1">
        <f aca="true" t="shared" si="4" ref="H5:H36">NORMDIST(E5,AVERAGE($E$5:$E$64),STDEV($E$5:$E$64),TRUE)</f>
        <v>0.9503680624401374</v>
      </c>
      <c r="I5">
        <f aca="true" t="shared" si="5" ref="I5:I36">RANK(E5,$E$5:$E$64,1)</f>
        <v>58</v>
      </c>
      <c r="J5" s="4"/>
      <c r="K5" s="4"/>
      <c r="L5" s="4"/>
      <c r="N5" s="4"/>
    </row>
    <row r="6" spans="1:14" ht="12.75">
      <c r="A6" s="14">
        <v>95</v>
      </c>
      <c r="B6">
        <v>0</v>
      </c>
      <c r="C6">
        <v>-1</v>
      </c>
      <c r="D6" s="15">
        <f t="shared" si="0"/>
        <v>83.9</v>
      </c>
      <c r="E6" s="1">
        <f t="shared" si="1"/>
        <v>11.099999999999994</v>
      </c>
      <c r="F6" s="15">
        <f t="shared" si="2"/>
        <v>80.6</v>
      </c>
      <c r="G6" s="15">
        <f t="shared" si="3"/>
        <v>84.9</v>
      </c>
      <c r="H6" s="1">
        <f t="shared" si="4"/>
        <v>0.785850055908283</v>
      </c>
      <c r="I6">
        <f t="shared" si="5"/>
        <v>49</v>
      </c>
      <c r="J6" s="1">
        <f aca="true" t="shared" si="6" ref="J6:J37">E5</f>
        <v>23.099999999999994</v>
      </c>
      <c r="K6" s="8"/>
      <c r="N6"/>
    </row>
    <row r="7" spans="1:14" ht="12.75">
      <c r="A7" s="14">
        <v>97</v>
      </c>
      <c r="B7">
        <v>0</v>
      </c>
      <c r="C7">
        <v>-1</v>
      </c>
      <c r="D7" s="15">
        <f t="shared" si="0"/>
        <v>83.9</v>
      </c>
      <c r="E7" s="1">
        <f t="shared" si="1"/>
        <v>13.099999999999994</v>
      </c>
      <c r="F7" s="15">
        <f t="shared" si="2"/>
        <v>80.6</v>
      </c>
      <c r="G7" s="15">
        <f t="shared" si="3"/>
        <v>84.9</v>
      </c>
      <c r="H7" s="1">
        <f t="shared" si="4"/>
        <v>0.825060896055702</v>
      </c>
      <c r="I7">
        <f t="shared" si="5"/>
        <v>51</v>
      </c>
      <c r="J7" s="1">
        <f t="shared" si="6"/>
        <v>11.099999999999994</v>
      </c>
      <c r="K7" s="8"/>
      <c r="N7"/>
    </row>
    <row r="8" spans="1:14" ht="12.75">
      <c r="A8" s="14">
        <v>80</v>
      </c>
      <c r="B8">
        <v>0</v>
      </c>
      <c r="C8">
        <v>-1</v>
      </c>
      <c r="D8" s="15">
        <f t="shared" si="0"/>
        <v>83.9</v>
      </c>
      <c r="E8" s="1">
        <f t="shared" si="1"/>
        <v>-3.9000000000000057</v>
      </c>
      <c r="F8" s="15">
        <f t="shared" si="2"/>
        <v>80.6</v>
      </c>
      <c r="G8" s="15">
        <f t="shared" si="3"/>
        <v>84.9</v>
      </c>
      <c r="H8" s="1">
        <f t="shared" si="4"/>
        <v>0.39038848147196326</v>
      </c>
      <c r="I8">
        <f t="shared" si="5"/>
        <v>21</v>
      </c>
      <c r="J8" s="1">
        <f t="shared" si="6"/>
        <v>13.099999999999994</v>
      </c>
      <c r="K8" s="8"/>
      <c r="N8"/>
    </row>
    <row r="9" spans="1:14" ht="12.75">
      <c r="A9" s="14">
        <v>98</v>
      </c>
      <c r="B9">
        <v>0</v>
      </c>
      <c r="C9">
        <v>-1</v>
      </c>
      <c r="D9" s="15">
        <f t="shared" si="0"/>
        <v>83.9</v>
      </c>
      <c r="E9" s="1">
        <f t="shared" si="1"/>
        <v>14.099999999999994</v>
      </c>
      <c r="F9" s="15">
        <f t="shared" si="2"/>
        <v>80.6</v>
      </c>
      <c r="G9" s="15">
        <f t="shared" si="3"/>
        <v>84.9</v>
      </c>
      <c r="H9" s="1">
        <f t="shared" si="4"/>
        <v>0.8428369870432944</v>
      </c>
      <c r="I9">
        <f t="shared" si="5"/>
        <v>52</v>
      </c>
      <c r="J9" s="1">
        <f t="shared" si="6"/>
        <v>-3.9000000000000057</v>
      </c>
      <c r="K9" s="8"/>
      <c r="N9"/>
    </row>
    <row r="10" spans="1:14" ht="12.75">
      <c r="A10" s="14">
        <v>74</v>
      </c>
      <c r="B10">
        <v>0</v>
      </c>
      <c r="C10">
        <v>-1</v>
      </c>
      <c r="D10" s="15">
        <f t="shared" si="0"/>
        <v>83.9</v>
      </c>
      <c r="E10" s="1">
        <f t="shared" si="1"/>
        <v>-9.900000000000006</v>
      </c>
      <c r="F10" s="15">
        <f t="shared" si="2"/>
        <v>80.6</v>
      </c>
      <c r="G10" s="15">
        <f t="shared" si="3"/>
        <v>84.9</v>
      </c>
      <c r="H10" s="1">
        <f t="shared" si="4"/>
        <v>0.239947516344178</v>
      </c>
      <c r="I10">
        <f t="shared" si="5"/>
        <v>13</v>
      </c>
      <c r="J10" s="1">
        <f t="shared" si="6"/>
        <v>14.099999999999994</v>
      </c>
      <c r="K10" s="8"/>
      <c r="N10"/>
    </row>
    <row r="11" spans="1:14" ht="12.75">
      <c r="A11" s="14">
        <v>74</v>
      </c>
      <c r="B11">
        <v>0</v>
      </c>
      <c r="C11">
        <v>-1</v>
      </c>
      <c r="D11" s="15">
        <f t="shared" si="0"/>
        <v>83.9</v>
      </c>
      <c r="E11" s="1">
        <f t="shared" si="1"/>
        <v>-9.900000000000006</v>
      </c>
      <c r="F11" s="15">
        <f t="shared" si="2"/>
        <v>80.6</v>
      </c>
      <c r="G11" s="15">
        <f t="shared" si="3"/>
        <v>84.9</v>
      </c>
      <c r="H11" s="1">
        <f t="shared" si="4"/>
        <v>0.239947516344178</v>
      </c>
      <c r="I11">
        <f t="shared" si="5"/>
        <v>13</v>
      </c>
      <c r="J11" s="1">
        <f t="shared" si="6"/>
        <v>-9.900000000000006</v>
      </c>
      <c r="K11" s="8"/>
      <c r="N11"/>
    </row>
    <row r="12" spans="1:15" ht="12.75">
      <c r="A12" s="14">
        <v>67</v>
      </c>
      <c r="B12">
        <v>0</v>
      </c>
      <c r="C12">
        <v>-1</v>
      </c>
      <c r="D12" s="15">
        <f t="shared" si="0"/>
        <v>83.9</v>
      </c>
      <c r="E12" s="1">
        <f t="shared" si="1"/>
        <v>-16.900000000000006</v>
      </c>
      <c r="F12" s="15">
        <f t="shared" si="2"/>
        <v>80.6</v>
      </c>
      <c r="G12" s="15">
        <f t="shared" si="3"/>
        <v>84.9</v>
      </c>
      <c r="H12" s="1">
        <f t="shared" si="4"/>
        <v>0.11390953521590219</v>
      </c>
      <c r="I12">
        <f t="shared" si="5"/>
        <v>9</v>
      </c>
      <c r="J12" s="1">
        <f t="shared" si="6"/>
        <v>-9.900000000000006</v>
      </c>
      <c r="L12" s="4"/>
      <c r="M12" s="4"/>
      <c r="N12" s="7"/>
      <c r="O12" s="7"/>
    </row>
    <row r="13" spans="1:16" ht="12.75">
      <c r="A13" s="14">
        <v>89</v>
      </c>
      <c r="B13">
        <v>0</v>
      </c>
      <c r="C13">
        <v>-1</v>
      </c>
      <c r="D13" s="15">
        <f t="shared" si="0"/>
        <v>83.9</v>
      </c>
      <c r="E13" s="1">
        <f t="shared" si="1"/>
        <v>5.099999999999994</v>
      </c>
      <c r="F13" s="15">
        <f t="shared" si="2"/>
        <v>80.6</v>
      </c>
      <c r="G13" s="15">
        <f t="shared" si="3"/>
        <v>84.9</v>
      </c>
      <c r="H13" s="1">
        <f t="shared" si="4"/>
        <v>0.64204841904004</v>
      </c>
      <c r="I13">
        <f t="shared" si="5"/>
        <v>37</v>
      </c>
      <c r="J13" s="1">
        <f t="shared" si="6"/>
        <v>-16.900000000000006</v>
      </c>
      <c r="K13" s="1"/>
      <c r="L13" s="1"/>
      <c r="M13" s="8"/>
      <c r="N13" s="9"/>
      <c r="O13" s="1"/>
      <c r="P13" s="8"/>
    </row>
    <row r="14" spans="1:16" ht="12.75">
      <c r="A14" s="14">
        <v>58</v>
      </c>
      <c r="B14">
        <v>0</v>
      </c>
      <c r="C14">
        <v>-1</v>
      </c>
      <c r="D14" s="15">
        <f t="shared" si="0"/>
        <v>83.9</v>
      </c>
      <c r="E14" s="1">
        <f t="shared" si="1"/>
        <v>-25.900000000000006</v>
      </c>
      <c r="F14" s="15">
        <f t="shared" si="2"/>
        <v>80.6</v>
      </c>
      <c r="G14" s="15">
        <f t="shared" si="3"/>
        <v>84.9</v>
      </c>
      <c r="H14" s="1">
        <f t="shared" si="4"/>
        <v>0.03228355654904769</v>
      </c>
      <c r="I14">
        <f t="shared" si="5"/>
        <v>5</v>
      </c>
      <c r="J14" s="1">
        <f t="shared" si="6"/>
        <v>5.099999999999994</v>
      </c>
      <c r="K14" s="1"/>
      <c r="L14" s="1"/>
      <c r="M14" s="8"/>
      <c r="N14" s="9"/>
      <c r="O14" s="1"/>
      <c r="P14" s="8"/>
    </row>
    <row r="15" spans="1:16" ht="12.75">
      <c r="A15" s="14">
        <v>90</v>
      </c>
      <c r="B15">
        <v>0</v>
      </c>
      <c r="C15">
        <v>0</v>
      </c>
      <c r="D15" s="15">
        <f aca="true" t="shared" si="7" ref="D15:D24">AVERAGE($A$15:$A$24)</f>
        <v>79.2</v>
      </c>
      <c r="E15" s="1">
        <f t="shared" si="1"/>
        <v>10.799999999999997</v>
      </c>
      <c r="F15" s="15">
        <f t="shared" si="2"/>
        <v>80.6</v>
      </c>
      <c r="G15" s="15">
        <f aca="true" t="shared" si="8" ref="G15:G24">AVERAGE($A$15:$A$24,$A$45:$A$54)</f>
        <v>89.6</v>
      </c>
      <c r="H15" s="1">
        <f t="shared" si="4"/>
        <v>0.779556442773191</v>
      </c>
      <c r="I15">
        <f t="shared" si="5"/>
        <v>45</v>
      </c>
      <c r="J15" s="1">
        <f t="shared" si="6"/>
        <v>-25.900000000000006</v>
      </c>
      <c r="K15" s="1"/>
      <c r="L15" s="1"/>
      <c r="M15" s="8"/>
      <c r="N15" s="9"/>
      <c r="O15" s="10"/>
      <c r="P15" s="8"/>
    </row>
    <row r="16" spans="1:15" ht="12.75">
      <c r="A16" s="14">
        <v>76</v>
      </c>
      <c r="B16">
        <v>0</v>
      </c>
      <c r="C16">
        <v>0</v>
      </c>
      <c r="D16" s="15">
        <f t="shared" si="7"/>
        <v>79.2</v>
      </c>
      <c r="E16" s="1">
        <f t="shared" si="1"/>
        <v>-3.200000000000003</v>
      </c>
      <c r="F16" s="15">
        <f t="shared" si="2"/>
        <v>80.6</v>
      </c>
      <c r="G16" s="15">
        <f t="shared" si="8"/>
        <v>89.6</v>
      </c>
      <c r="H16" s="1">
        <f t="shared" si="4"/>
        <v>0.4096854423497517</v>
      </c>
      <c r="I16">
        <f t="shared" si="5"/>
        <v>24</v>
      </c>
      <c r="J16" s="1">
        <f t="shared" si="6"/>
        <v>10.799999999999997</v>
      </c>
      <c r="K16" s="1"/>
      <c r="L16" s="1"/>
      <c r="O16" s="1"/>
    </row>
    <row r="17" spans="1:14" ht="12.75">
      <c r="A17" s="14">
        <v>90</v>
      </c>
      <c r="B17">
        <v>0</v>
      </c>
      <c r="C17">
        <v>0</v>
      </c>
      <c r="D17" s="15">
        <f t="shared" si="7"/>
        <v>79.2</v>
      </c>
      <c r="E17" s="1">
        <f t="shared" si="1"/>
        <v>10.799999999999997</v>
      </c>
      <c r="F17" s="15">
        <f t="shared" si="2"/>
        <v>80.6</v>
      </c>
      <c r="G17" s="15">
        <f t="shared" si="8"/>
        <v>89.6</v>
      </c>
      <c r="H17" s="1">
        <f t="shared" si="4"/>
        <v>0.779556442773191</v>
      </c>
      <c r="I17">
        <f t="shared" si="5"/>
        <v>45</v>
      </c>
      <c r="J17" s="1">
        <f t="shared" si="6"/>
        <v>-3.200000000000003</v>
      </c>
      <c r="K17" s="1"/>
      <c r="L17" s="1"/>
      <c r="M17" s="11"/>
      <c r="N17" s="8"/>
    </row>
    <row r="18" spans="1:14" ht="12.75">
      <c r="A18" s="14">
        <v>64</v>
      </c>
      <c r="B18">
        <v>0</v>
      </c>
      <c r="C18">
        <v>0</v>
      </c>
      <c r="D18" s="15">
        <f t="shared" si="7"/>
        <v>79.2</v>
      </c>
      <c r="E18" s="1">
        <f t="shared" si="1"/>
        <v>-15.200000000000003</v>
      </c>
      <c r="F18" s="15">
        <f t="shared" si="2"/>
        <v>80.6</v>
      </c>
      <c r="G18" s="15">
        <f t="shared" si="8"/>
        <v>89.6</v>
      </c>
      <c r="H18" s="1">
        <f t="shared" si="4"/>
        <v>0.1390310769106513</v>
      </c>
      <c r="I18">
        <f t="shared" si="5"/>
        <v>10</v>
      </c>
      <c r="J18" s="1">
        <f t="shared" si="6"/>
        <v>10.799999999999997</v>
      </c>
      <c r="N18" s="9"/>
    </row>
    <row r="19" spans="1:14" ht="12.75">
      <c r="A19" s="14">
        <v>86</v>
      </c>
      <c r="B19">
        <v>0</v>
      </c>
      <c r="C19">
        <v>0</v>
      </c>
      <c r="D19" s="15">
        <f t="shared" si="7"/>
        <v>79.2</v>
      </c>
      <c r="E19" s="1">
        <f t="shared" si="1"/>
        <v>6.799999999999997</v>
      </c>
      <c r="F19" s="15">
        <f t="shared" si="2"/>
        <v>80.6</v>
      </c>
      <c r="G19" s="15">
        <f t="shared" si="8"/>
        <v>89.6</v>
      </c>
      <c r="H19" s="1">
        <f t="shared" si="4"/>
        <v>0.68625152404941</v>
      </c>
      <c r="I19">
        <f t="shared" si="5"/>
        <v>40</v>
      </c>
      <c r="J19" s="1">
        <f t="shared" si="6"/>
        <v>-15.200000000000003</v>
      </c>
      <c r="L19" s="4"/>
      <c r="M19" s="11"/>
      <c r="N19"/>
    </row>
    <row r="20" spans="1:14" ht="12.75">
      <c r="A20" s="14">
        <v>51</v>
      </c>
      <c r="B20">
        <v>0</v>
      </c>
      <c r="C20">
        <v>0</v>
      </c>
      <c r="D20" s="15">
        <f t="shared" si="7"/>
        <v>79.2</v>
      </c>
      <c r="E20" s="1">
        <f t="shared" si="1"/>
        <v>-28.200000000000003</v>
      </c>
      <c r="F20" s="15">
        <f t="shared" si="2"/>
        <v>80.6</v>
      </c>
      <c r="G20" s="15">
        <f t="shared" si="8"/>
        <v>89.6</v>
      </c>
      <c r="H20" s="1">
        <f t="shared" si="4"/>
        <v>0.022090278310441747</v>
      </c>
      <c r="I20">
        <f t="shared" si="5"/>
        <v>3</v>
      </c>
      <c r="J20" s="1">
        <f t="shared" si="6"/>
        <v>6.799999999999997</v>
      </c>
      <c r="K20" s="1"/>
      <c r="L20" s="1"/>
      <c r="M20" s="8"/>
      <c r="N20"/>
    </row>
    <row r="21" spans="1:14" ht="12.75">
      <c r="A21" s="14">
        <v>72</v>
      </c>
      <c r="B21">
        <v>0</v>
      </c>
      <c r="C21">
        <v>0</v>
      </c>
      <c r="D21" s="15">
        <f t="shared" si="7"/>
        <v>79.2</v>
      </c>
      <c r="E21" s="1">
        <f t="shared" si="1"/>
        <v>-7.200000000000003</v>
      </c>
      <c r="F21" s="15">
        <f t="shared" si="2"/>
        <v>80.6</v>
      </c>
      <c r="G21" s="15">
        <f t="shared" si="8"/>
        <v>89.6</v>
      </c>
      <c r="H21" s="1">
        <f t="shared" si="4"/>
        <v>0.3036968765273782</v>
      </c>
      <c r="I21">
        <f t="shared" si="5"/>
        <v>18</v>
      </c>
      <c r="J21" s="1">
        <f t="shared" si="6"/>
        <v>-28.200000000000003</v>
      </c>
      <c r="K21" s="1"/>
      <c r="L21" s="1"/>
      <c r="M21" s="8"/>
      <c r="N21" s="12"/>
    </row>
    <row r="22" spans="1:14" ht="12.75">
      <c r="A22" s="14">
        <v>90</v>
      </c>
      <c r="B22">
        <v>0</v>
      </c>
      <c r="C22">
        <v>0</v>
      </c>
      <c r="D22" s="15">
        <f t="shared" si="7"/>
        <v>79.2</v>
      </c>
      <c r="E22" s="1">
        <f t="shared" si="1"/>
        <v>10.799999999999997</v>
      </c>
      <c r="F22" s="15">
        <f t="shared" si="2"/>
        <v>80.6</v>
      </c>
      <c r="G22" s="15">
        <f t="shared" si="8"/>
        <v>89.6</v>
      </c>
      <c r="H22" s="1">
        <f t="shared" si="4"/>
        <v>0.779556442773191</v>
      </c>
      <c r="I22">
        <f t="shared" si="5"/>
        <v>45</v>
      </c>
      <c r="J22" s="1">
        <f t="shared" si="6"/>
        <v>-7.200000000000003</v>
      </c>
      <c r="K22" s="1"/>
      <c r="L22" s="1"/>
      <c r="M22" s="8"/>
      <c r="N22" s="12"/>
    </row>
    <row r="23" spans="1:14" ht="12.75">
      <c r="A23" s="14">
        <v>95</v>
      </c>
      <c r="B23">
        <v>0</v>
      </c>
      <c r="C23">
        <v>0</v>
      </c>
      <c r="D23" s="15">
        <f t="shared" si="7"/>
        <v>79.2</v>
      </c>
      <c r="E23" s="1">
        <f t="shared" si="1"/>
        <v>15.799999999999997</v>
      </c>
      <c r="F23" s="15">
        <f t="shared" si="2"/>
        <v>80.6</v>
      </c>
      <c r="G23" s="15">
        <f t="shared" si="8"/>
        <v>89.6</v>
      </c>
      <c r="H23" s="1">
        <f t="shared" si="4"/>
        <v>0.8702342611992099</v>
      </c>
      <c r="I23">
        <f t="shared" si="5"/>
        <v>53</v>
      </c>
      <c r="J23" s="1">
        <f t="shared" si="6"/>
        <v>10.799999999999997</v>
      </c>
      <c r="K23" s="1"/>
      <c r="L23" s="1"/>
      <c r="N23" s="8"/>
    </row>
    <row r="24" spans="1:14" ht="12.75">
      <c r="A24" s="14">
        <v>78</v>
      </c>
      <c r="B24">
        <v>0</v>
      </c>
      <c r="C24">
        <v>0</v>
      </c>
      <c r="D24" s="15">
        <f t="shared" si="7"/>
        <v>79.2</v>
      </c>
      <c r="E24" s="1">
        <f t="shared" si="1"/>
        <v>-1.2000000000000028</v>
      </c>
      <c r="F24" s="15">
        <f t="shared" si="2"/>
        <v>80.6</v>
      </c>
      <c r="G24" s="15">
        <f t="shared" si="8"/>
        <v>89.6</v>
      </c>
      <c r="H24" s="1">
        <f t="shared" si="4"/>
        <v>0.46587906913432</v>
      </c>
      <c r="I24">
        <f t="shared" si="5"/>
        <v>26</v>
      </c>
      <c r="J24" s="1">
        <f t="shared" si="6"/>
        <v>15.799999999999997</v>
      </c>
      <c r="K24" s="1"/>
      <c r="L24" s="1"/>
      <c r="N24" s="8"/>
    </row>
    <row r="25" spans="1:14" ht="12.75">
      <c r="A25" s="14">
        <v>49</v>
      </c>
      <c r="B25">
        <v>0</v>
      </c>
      <c r="C25">
        <v>1</v>
      </c>
      <c r="D25" s="15">
        <f aca="true" t="shared" si="9" ref="D25:D34">AVERAGE($A$25:$A$34)</f>
        <v>78.7</v>
      </c>
      <c r="E25" s="1">
        <f t="shared" si="1"/>
        <v>-29.700000000000003</v>
      </c>
      <c r="F25" s="15">
        <f t="shared" si="2"/>
        <v>80.6</v>
      </c>
      <c r="G25" s="15">
        <f aca="true" t="shared" si="10" ref="G25:G34">AVERAGE($A$25:$A$34,$A$55:$A$64)</f>
        <v>89.1</v>
      </c>
      <c r="H25" s="1">
        <f t="shared" si="4"/>
        <v>0.017027708269482522</v>
      </c>
      <c r="I25">
        <f t="shared" si="5"/>
        <v>2</v>
      </c>
      <c r="J25" s="1">
        <f t="shared" si="6"/>
        <v>-1.2000000000000028</v>
      </c>
      <c r="N25" s="9"/>
    </row>
    <row r="26" spans="1:14" ht="12.75">
      <c r="A26" s="14">
        <v>82</v>
      </c>
      <c r="B26">
        <v>0</v>
      </c>
      <c r="C26">
        <v>1</v>
      </c>
      <c r="D26" s="15">
        <f t="shared" si="9"/>
        <v>78.7</v>
      </c>
      <c r="E26" s="1">
        <f t="shared" si="1"/>
        <v>3.299999999999997</v>
      </c>
      <c r="F26" s="15">
        <f t="shared" si="2"/>
        <v>80.6</v>
      </c>
      <c r="G26" s="15">
        <f t="shared" si="10"/>
        <v>89.1</v>
      </c>
      <c r="H26" s="1">
        <f t="shared" si="4"/>
        <v>0.5930858855222296</v>
      </c>
      <c r="I26">
        <f t="shared" si="5"/>
        <v>34</v>
      </c>
      <c r="J26" s="1">
        <f t="shared" si="6"/>
        <v>-29.700000000000003</v>
      </c>
      <c r="N26"/>
    </row>
    <row r="27" spans="1:14" ht="12.75">
      <c r="A27" s="14">
        <v>73</v>
      </c>
      <c r="B27">
        <v>0</v>
      </c>
      <c r="C27">
        <v>1</v>
      </c>
      <c r="D27" s="15">
        <f t="shared" si="9"/>
        <v>78.7</v>
      </c>
      <c r="E27" s="1">
        <f t="shared" si="1"/>
        <v>-5.700000000000003</v>
      </c>
      <c r="F27" s="15">
        <f t="shared" si="2"/>
        <v>80.6</v>
      </c>
      <c r="G27" s="15">
        <f t="shared" si="10"/>
        <v>89.1</v>
      </c>
      <c r="H27" s="1">
        <f t="shared" si="4"/>
        <v>0.3420935998843564</v>
      </c>
      <c r="I27">
        <f t="shared" si="5"/>
        <v>19</v>
      </c>
      <c r="J27" s="1">
        <f t="shared" si="6"/>
        <v>3.299999999999997</v>
      </c>
      <c r="L27" s="4"/>
      <c r="M27" s="11"/>
      <c r="N27"/>
    </row>
    <row r="28" spans="1:13" ht="12.75">
      <c r="A28" s="14">
        <v>86</v>
      </c>
      <c r="B28">
        <v>0</v>
      </c>
      <c r="C28">
        <v>1</v>
      </c>
      <c r="D28" s="15">
        <f t="shared" si="9"/>
        <v>78.7</v>
      </c>
      <c r="E28" s="1">
        <f t="shared" si="1"/>
        <v>7.299999999999997</v>
      </c>
      <c r="F28" s="15">
        <f t="shared" si="2"/>
        <v>80.6</v>
      </c>
      <c r="G28" s="15">
        <f t="shared" si="10"/>
        <v>89.1</v>
      </c>
      <c r="H28" s="1">
        <f t="shared" si="4"/>
        <v>0.6987933920124925</v>
      </c>
      <c r="I28">
        <f t="shared" si="5"/>
        <v>42</v>
      </c>
      <c r="J28" s="1">
        <f t="shared" si="6"/>
        <v>-5.700000000000003</v>
      </c>
      <c r="K28" s="1"/>
      <c r="L28" s="1"/>
      <c r="M28" s="8"/>
    </row>
    <row r="29" spans="1:14" ht="12.75">
      <c r="A29" s="14">
        <v>81</v>
      </c>
      <c r="B29">
        <v>0</v>
      </c>
      <c r="C29">
        <v>1</v>
      </c>
      <c r="D29" s="15">
        <f t="shared" si="9"/>
        <v>78.7</v>
      </c>
      <c r="E29" s="1">
        <f t="shared" si="1"/>
        <v>2.299999999999997</v>
      </c>
      <c r="F29" s="15">
        <f t="shared" si="2"/>
        <v>80.6</v>
      </c>
      <c r="G29" s="15">
        <f t="shared" si="10"/>
        <v>89.1</v>
      </c>
      <c r="H29" s="1">
        <f t="shared" si="4"/>
        <v>0.5651854717605456</v>
      </c>
      <c r="I29">
        <f t="shared" si="5"/>
        <v>31</v>
      </c>
      <c r="J29" s="1">
        <f t="shared" si="6"/>
        <v>7.299999999999997</v>
      </c>
      <c r="K29" s="1"/>
      <c r="L29" s="1"/>
      <c r="M29" s="8"/>
      <c r="N29" s="12"/>
    </row>
    <row r="30" spans="1:14" ht="12.75">
      <c r="A30" s="14">
        <v>97</v>
      </c>
      <c r="B30">
        <v>0</v>
      </c>
      <c r="C30">
        <v>1</v>
      </c>
      <c r="D30" s="15">
        <f t="shared" si="9"/>
        <v>78.7</v>
      </c>
      <c r="E30" s="1">
        <f t="shared" si="1"/>
        <v>18.299999999999997</v>
      </c>
      <c r="F30" s="15">
        <f t="shared" si="2"/>
        <v>80.6</v>
      </c>
      <c r="G30" s="15">
        <f t="shared" si="10"/>
        <v>89.1</v>
      </c>
      <c r="H30" s="1">
        <f t="shared" si="4"/>
        <v>0.9042068625968991</v>
      </c>
      <c r="I30">
        <f t="shared" si="5"/>
        <v>56</v>
      </c>
      <c r="J30" s="1">
        <f t="shared" si="6"/>
        <v>2.299999999999997</v>
      </c>
      <c r="K30" s="1"/>
      <c r="L30" s="1"/>
      <c r="M30" s="8"/>
      <c r="N30" s="12"/>
    </row>
    <row r="31" spans="1:12" ht="12.75">
      <c r="A31" s="14">
        <v>106</v>
      </c>
      <c r="B31">
        <v>0</v>
      </c>
      <c r="C31">
        <v>1</v>
      </c>
      <c r="D31" s="15">
        <f t="shared" si="9"/>
        <v>78.7</v>
      </c>
      <c r="E31" s="1">
        <f t="shared" si="1"/>
        <v>27.299999999999997</v>
      </c>
      <c r="F31" s="15">
        <f t="shared" si="2"/>
        <v>80.6</v>
      </c>
      <c r="G31" s="15">
        <f t="shared" si="10"/>
        <v>89.1</v>
      </c>
      <c r="H31" s="1">
        <f t="shared" si="4"/>
        <v>0.9743014262067284</v>
      </c>
      <c r="I31">
        <f t="shared" si="5"/>
        <v>60</v>
      </c>
      <c r="J31" s="1">
        <f t="shared" si="6"/>
        <v>18.299999999999997</v>
      </c>
      <c r="K31" s="1"/>
      <c r="L31" s="1"/>
    </row>
    <row r="32" spans="1:12" ht="12.75">
      <c r="A32" s="14">
        <v>70</v>
      </c>
      <c r="B32">
        <v>0</v>
      </c>
      <c r="C32">
        <v>1</v>
      </c>
      <c r="D32" s="15">
        <f t="shared" si="9"/>
        <v>78.7</v>
      </c>
      <c r="E32" s="1">
        <f t="shared" si="1"/>
        <v>-8.700000000000003</v>
      </c>
      <c r="F32" s="15">
        <f t="shared" si="2"/>
        <v>80.6</v>
      </c>
      <c r="G32" s="15">
        <f t="shared" si="10"/>
        <v>89.1</v>
      </c>
      <c r="H32" s="1">
        <f t="shared" si="4"/>
        <v>0.2673529528138394</v>
      </c>
      <c r="I32">
        <f t="shared" si="5"/>
        <v>16</v>
      </c>
      <c r="J32" s="1">
        <f t="shared" si="6"/>
        <v>27.299999999999997</v>
      </c>
      <c r="K32" s="1"/>
      <c r="L32" s="1"/>
    </row>
    <row r="33" spans="1:10" ht="12.75">
      <c r="A33" s="14">
        <v>61</v>
      </c>
      <c r="B33">
        <v>0</v>
      </c>
      <c r="C33">
        <v>1</v>
      </c>
      <c r="D33" s="15">
        <f t="shared" si="9"/>
        <v>78.7</v>
      </c>
      <c r="E33" s="1">
        <f t="shared" si="1"/>
        <v>-17.700000000000003</v>
      </c>
      <c r="F33" s="15">
        <f t="shared" si="2"/>
        <v>80.6</v>
      </c>
      <c r="G33" s="15">
        <f t="shared" si="10"/>
        <v>89.1</v>
      </c>
      <c r="H33" s="1">
        <f t="shared" si="4"/>
        <v>0.10327941803184426</v>
      </c>
      <c r="I33">
        <f t="shared" si="5"/>
        <v>8</v>
      </c>
      <c r="J33" s="1">
        <f t="shared" si="6"/>
        <v>-8.700000000000003</v>
      </c>
    </row>
    <row r="34" spans="1:13" ht="12.75">
      <c r="A34" s="14">
        <v>82</v>
      </c>
      <c r="B34">
        <v>0</v>
      </c>
      <c r="C34">
        <v>1</v>
      </c>
      <c r="D34" s="15">
        <f t="shared" si="9"/>
        <v>78.7</v>
      </c>
      <c r="E34" s="1">
        <f t="shared" si="1"/>
        <v>3.299999999999997</v>
      </c>
      <c r="F34" s="15">
        <f t="shared" si="2"/>
        <v>80.6</v>
      </c>
      <c r="G34" s="15">
        <f t="shared" si="10"/>
        <v>89.1</v>
      </c>
      <c r="H34" s="1">
        <f t="shared" si="4"/>
        <v>0.5930858855222296</v>
      </c>
      <c r="I34">
        <f t="shared" si="5"/>
        <v>34</v>
      </c>
      <c r="J34" s="1">
        <f t="shared" si="6"/>
        <v>-17.700000000000003</v>
      </c>
      <c r="M34" s="1"/>
    </row>
    <row r="35" spans="1:13" ht="12.75">
      <c r="A35" s="14">
        <v>98</v>
      </c>
      <c r="B35">
        <v>1</v>
      </c>
      <c r="C35">
        <v>-1</v>
      </c>
      <c r="D35" s="15">
        <f aca="true" t="shared" si="11" ref="D35:D44">AVERAGE($A$35:$A$44)</f>
        <v>85.9</v>
      </c>
      <c r="E35" s="1">
        <f t="shared" si="1"/>
        <v>12.099999999999994</v>
      </c>
      <c r="F35" s="15">
        <f aca="true" t="shared" si="12" ref="F35:F64">AVERAGE($A$35:$A$64)</f>
        <v>95.13333333333334</v>
      </c>
      <c r="G35" s="15">
        <f aca="true" t="shared" si="13" ref="G35:G44">AVERAGE($A$5:$A$14,$A$35:$A$44)</f>
        <v>84.9</v>
      </c>
      <c r="H35" s="1">
        <f t="shared" si="4"/>
        <v>0.8060590512931538</v>
      </c>
      <c r="I35">
        <f t="shared" si="5"/>
        <v>50</v>
      </c>
      <c r="J35" s="1">
        <f t="shared" si="6"/>
        <v>3.299999999999997</v>
      </c>
      <c r="M35" s="1"/>
    </row>
    <row r="36" spans="1:13" ht="12.75">
      <c r="A36" s="14">
        <v>74</v>
      </c>
      <c r="B36">
        <v>1</v>
      </c>
      <c r="C36">
        <v>-1</v>
      </c>
      <c r="D36" s="15">
        <f t="shared" si="11"/>
        <v>85.9</v>
      </c>
      <c r="E36" s="1">
        <f t="shared" si="1"/>
        <v>-11.900000000000006</v>
      </c>
      <c r="F36" s="15">
        <f t="shared" si="12"/>
        <v>95.13333333333334</v>
      </c>
      <c r="G36" s="15">
        <f t="shared" si="13"/>
        <v>84.9</v>
      </c>
      <c r="H36" s="1">
        <f t="shared" si="4"/>
        <v>0.19788701155082888</v>
      </c>
      <c r="I36">
        <f t="shared" si="5"/>
        <v>12</v>
      </c>
      <c r="J36" s="1">
        <f t="shared" si="6"/>
        <v>12.099999999999994</v>
      </c>
      <c r="M36" s="1"/>
    </row>
    <row r="37" spans="1:13" ht="12.75">
      <c r="A37" s="14">
        <v>56</v>
      </c>
      <c r="B37">
        <v>1</v>
      </c>
      <c r="C37">
        <v>-1</v>
      </c>
      <c r="D37" s="15">
        <f t="shared" si="11"/>
        <v>85.9</v>
      </c>
      <c r="E37" s="1">
        <f aca="true" t="shared" si="14" ref="E37:E64">A37-D37</f>
        <v>-29.900000000000006</v>
      </c>
      <c r="F37" s="15">
        <f t="shared" si="12"/>
        <v>95.13333333333334</v>
      </c>
      <c r="G37" s="15">
        <f t="shared" si="13"/>
        <v>84.9</v>
      </c>
      <c r="H37" s="1">
        <f aca="true" t="shared" si="15" ref="H37:H64">NORMDIST(E37,AVERAGE($E$5:$E$64),STDEV($E$5:$E$64),TRUE)</f>
        <v>0.01643420263556683</v>
      </c>
      <c r="I37">
        <f aca="true" t="shared" si="16" ref="I37:I64">RANK(E37,$E$5:$E$64,1)</f>
        <v>1</v>
      </c>
      <c r="J37" s="1">
        <f t="shared" si="6"/>
        <v>-11.900000000000006</v>
      </c>
      <c r="M37" s="1"/>
    </row>
    <row r="38" spans="1:10" ht="12.75">
      <c r="A38" s="14">
        <v>111</v>
      </c>
      <c r="B38">
        <v>1</v>
      </c>
      <c r="C38">
        <v>-1</v>
      </c>
      <c r="D38" s="15">
        <f t="shared" si="11"/>
        <v>85.9</v>
      </c>
      <c r="E38" s="1">
        <f t="shared" si="14"/>
        <v>25.099999999999994</v>
      </c>
      <c r="F38" s="15">
        <f t="shared" si="12"/>
        <v>95.13333333333334</v>
      </c>
      <c r="G38" s="15">
        <f t="shared" si="13"/>
        <v>84.9</v>
      </c>
      <c r="H38" s="1">
        <f t="shared" si="15"/>
        <v>0.9633657716854047</v>
      </c>
      <c r="I38">
        <f t="shared" si="16"/>
        <v>59</v>
      </c>
      <c r="J38" s="1">
        <f aca="true" t="shared" si="17" ref="J38:J64">E37</f>
        <v>-29.900000000000006</v>
      </c>
    </row>
    <row r="39" spans="1:15" ht="12.75">
      <c r="A39" s="14">
        <v>95</v>
      </c>
      <c r="B39">
        <v>1</v>
      </c>
      <c r="C39">
        <v>-1</v>
      </c>
      <c r="D39" s="15">
        <f t="shared" si="11"/>
        <v>85.9</v>
      </c>
      <c r="E39" s="1">
        <f t="shared" si="14"/>
        <v>9.099999999999994</v>
      </c>
      <c r="F39" s="15">
        <f t="shared" si="12"/>
        <v>95.13333333333334</v>
      </c>
      <c r="G39" s="15">
        <f t="shared" si="13"/>
        <v>84.9</v>
      </c>
      <c r="H39" s="1">
        <f t="shared" si="15"/>
        <v>0.7419545074481442</v>
      </c>
      <c r="I39">
        <f t="shared" si="16"/>
        <v>44</v>
      </c>
      <c r="J39" s="1">
        <f t="shared" si="17"/>
        <v>25.099999999999994</v>
      </c>
      <c r="N39"/>
      <c r="O39" s="1"/>
    </row>
    <row r="40" spans="1:10" ht="12.75">
      <c r="A40" s="14">
        <v>88</v>
      </c>
      <c r="B40">
        <v>1</v>
      </c>
      <c r="C40">
        <v>-1</v>
      </c>
      <c r="D40" s="15">
        <f t="shared" si="11"/>
        <v>85.9</v>
      </c>
      <c r="E40" s="1">
        <f t="shared" si="14"/>
        <v>2.0999999999999943</v>
      </c>
      <c r="F40" s="15">
        <f t="shared" si="12"/>
        <v>95.13333333333334</v>
      </c>
      <c r="G40" s="15">
        <f t="shared" si="13"/>
        <v>84.9</v>
      </c>
      <c r="H40" s="1">
        <f t="shared" si="15"/>
        <v>0.5595615052448125</v>
      </c>
      <c r="I40">
        <f t="shared" si="16"/>
        <v>30</v>
      </c>
      <c r="J40" s="1">
        <f t="shared" si="17"/>
        <v>9.099999999999994</v>
      </c>
    </row>
    <row r="41" spans="1:11" ht="12.75">
      <c r="A41" s="14">
        <v>82</v>
      </c>
      <c r="B41">
        <v>1</v>
      </c>
      <c r="C41">
        <v>-1</v>
      </c>
      <c r="D41" s="15">
        <f t="shared" si="11"/>
        <v>85.9</v>
      </c>
      <c r="E41" s="1">
        <f t="shared" si="14"/>
        <v>-3.9000000000000057</v>
      </c>
      <c r="F41" s="15">
        <f t="shared" si="12"/>
        <v>95.13333333333334</v>
      </c>
      <c r="G41" s="15">
        <f t="shared" si="13"/>
        <v>84.9</v>
      </c>
      <c r="H41" s="1">
        <f t="shared" si="15"/>
        <v>0.39038848147196326</v>
      </c>
      <c r="I41">
        <f t="shared" si="16"/>
        <v>21</v>
      </c>
      <c r="J41" s="1">
        <f t="shared" si="17"/>
        <v>2.0999999999999943</v>
      </c>
      <c r="K41" s="12"/>
    </row>
    <row r="42" spans="1:11" ht="12.75">
      <c r="A42" s="14">
        <v>77</v>
      </c>
      <c r="B42">
        <v>1</v>
      </c>
      <c r="C42">
        <v>-1</v>
      </c>
      <c r="D42" s="15">
        <f t="shared" si="11"/>
        <v>85.9</v>
      </c>
      <c r="E42" s="1">
        <f t="shared" si="14"/>
        <v>-8.900000000000006</v>
      </c>
      <c r="F42" s="15">
        <f t="shared" si="12"/>
        <v>95.13333333333334</v>
      </c>
      <c r="G42" s="15">
        <f t="shared" si="13"/>
        <v>84.9</v>
      </c>
      <c r="H42" s="1">
        <f t="shared" si="15"/>
        <v>0.26267813128399675</v>
      </c>
      <c r="I42">
        <f t="shared" si="16"/>
        <v>15</v>
      </c>
      <c r="J42" s="1">
        <f t="shared" si="17"/>
        <v>-3.9000000000000057</v>
      </c>
      <c r="K42" s="3"/>
    </row>
    <row r="43" spans="1:11" ht="12.75">
      <c r="A43" s="14">
        <v>86</v>
      </c>
      <c r="B43">
        <v>1</v>
      </c>
      <c r="C43">
        <v>-1</v>
      </c>
      <c r="D43" s="15">
        <f t="shared" si="11"/>
        <v>85.9</v>
      </c>
      <c r="E43" s="1">
        <f t="shared" si="14"/>
        <v>0.09999999999999432</v>
      </c>
      <c r="F43" s="15">
        <f t="shared" si="12"/>
        <v>95.13333333333334</v>
      </c>
      <c r="G43" s="15">
        <f t="shared" si="13"/>
        <v>84.9</v>
      </c>
      <c r="H43" s="1">
        <f t="shared" si="15"/>
        <v>0.5028468734194829</v>
      </c>
      <c r="I43">
        <f t="shared" si="16"/>
        <v>28</v>
      </c>
      <c r="J43" s="1">
        <f t="shared" si="17"/>
        <v>-8.900000000000006</v>
      </c>
      <c r="K43" s="3"/>
    </row>
    <row r="44" spans="1:11" ht="12.75">
      <c r="A44" s="14">
        <v>92</v>
      </c>
      <c r="B44">
        <v>1</v>
      </c>
      <c r="C44">
        <v>-1</v>
      </c>
      <c r="D44" s="15">
        <f t="shared" si="11"/>
        <v>85.9</v>
      </c>
      <c r="E44" s="1">
        <f t="shared" si="14"/>
        <v>6.099999999999994</v>
      </c>
      <c r="F44" s="15">
        <f t="shared" si="12"/>
        <v>95.13333333333334</v>
      </c>
      <c r="G44" s="15">
        <f t="shared" si="13"/>
        <v>84.9</v>
      </c>
      <c r="H44" s="1">
        <f t="shared" si="15"/>
        <v>0.6683277787189397</v>
      </c>
      <c r="I44">
        <f t="shared" si="16"/>
        <v>39</v>
      </c>
      <c r="J44" s="1">
        <f t="shared" si="17"/>
        <v>0.09999999999999432</v>
      </c>
      <c r="K44" s="3"/>
    </row>
    <row r="45" spans="1:11" ht="12.75">
      <c r="A45" s="14">
        <v>73</v>
      </c>
      <c r="B45">
        <v>1</v>
      </c>
      <c r="C45">
        <v>0</v>
      </c>
      <c r="D45" s="15">
        <f aca="true" t="shared" si="18" ref="D45:D54">AVERAGE($A$45:$A$54)</f>
        <v>100</v>
      </c>
      <c r="E45" s="1">
        <f t="shared" si="14"/>
        <v>-27</v>
      </c>
      <c r="F45" s="15">
        <f t="shared" si="12"/>
        <v>95.13333333333334</v>
      </c>
      <c r="G45" s="15">
        <f aca="true" t="shared" si="19" ref="G45:G54">AVERAGE($A$15:$A$24,$A$45:$A$54)</f>
        <v>89.6</v>
      </c>
      <c r="H45" s="1">
        <f t="shared" si="15"/>
        <v>0.027005980598484802</v>
      </c>
      <c r="I45">
        <f t="shared" si="16"/>
        <v>4</v>
      </c>
      <c r="J45" s="1">
        <f t="shared" si="17"/>
        <v>6.099999999999994</v>
      </c>
      <c r="K45" s="3"/>
    </row>
    <row r="46" spans="1:15" ht="12.75">
      <c r="A46" s="14">
        <v>102</v>
      </c>
      <c r="B46">
        <v>1</v>
      </c>
      <c r="C46">
        <v>0</v>
      </c>
      <c r="D46" s="15">
        <f t="shared" si="18"/>
        <v>100</v>
      </c>
      <c r="E46" s="1">
        <f t="shared" si="14"/>
        <v>2</v>
      </c>
      <c r="F46" s="15">
        <f t="shared" si="12"/>
        <v>95.13333333333334</v>
      </c>
      <c r="G46" s="15">
        <f t="shared" si="19"/>
        <v>89.6</v>
      </c>
      <c r="H46" s="1">
        <f t="shared" si="15"/>
        <v>0.5567449364162892</v>
      </c>
      <c r="I46">
        <f t="shared" si="16"/>
        <v>29</v>
      </c>
      <c r="J46" s="1">
        <f t="shared" si="17"/>
        <v>-27</v>
      </c>
      <c r="K46" s="3"/>
      <c r="L46" t="s">
        <v>46</v>
      </c>
      <c r="N46"/>
      <c r="O46" s="1"/>
    </row>
    <row r="47" spans="1:15" ht="12.75">
      <c r="A47" s="14">
        <v>118</v>
      </c>
      <c r="B47">
        <v>1</v>
      </c>
      <c r="C47">
        <v>0</v>
      </c>
      <c r="D47" s="15">
        <f t="shared" si="18"/>
        <v>100</v>
      </c>
      <c r="E47" s="1">
        <f t="shared" si="14"/>
        <v>18</v>
      </c>
      <c r="F47" s="15">
        <f t="shared" si="12"/>
        <v>95.13333333333334</v>
      </c>
      <c r="G47" s="15">
        <f t="shared" si="19"/>
        <v>89.6</v>
      </c>
      <c r="H47" s="1">
        <f t="shared" si="15"/>
        <v>0.9005151824318879</v>
      </c>
      <c r="I47">
        <f t="shared" si="16"/>
        <v>55</v>
      </c>
      <c r="J47" s="1">
        <f t="shared" si="17"/>
        <v>2</v>
      </c>
      <c r="K47" s="3"/>
      <c r="L47" s="3"/>
      <c r="M47" s="3"/>
      <c r="N47" s="3"/>
      <c r="O47" s="2"/>
    </row>
    <row r="48" spans="1:16" ht="12.75">
      <c r="A48" s="14">
        <v>104</v>
      </c>
      <c r="B48">
        <v>1</v>
      </c>
      <c r="C48">
        <v>0</v>
      </c>
      <c r="D48" s="15">
        <f t="shared" si="18"/>
        <v>100</v>
      </c>
      <c r="E48" s="1">
        <f t="shared" si="14"/>
        <v>4</v>
      </c>
      <c r="F48" s="15">
        <f t="shared" si="12"/>
        <v>95.13333333333334</v>
      </c>
      <c r="G48" s="15">
        <f t="shared" si="19"/>
        <v>89.6</v>
      </c>
      <c r="H48" s="1">
        <f t="shared" si="15"/>
        <v>0.6123475124707713</v>
      </c>
      <c r="I48">
        <f t="shared" si="16"/>
        <v>36</v>
      </c>
      <c r="J48" s="1">
        <f t="shared" si="17"/>
        <v>18</v>
      </c>
      <c r="K48" s="3"/>
      <c r="M48" t="s">
        <v>26</v>
      </c>
      <c r="N48" t="s">
        <v>27</v>
      </c>
      <c r="O48" t="s">
        <v>28</v>
      </c>
      <c r="P48" t="s">
        <v>47</v>
      </c>
    </row>
    <row r="49" spans="1:16" ht="12.75">
      <c r="A49" s="14">
        <v>81</v>
      </c>
      <c r="B49">
        <v>1</v>
      </c>
      <c r="C49">
        <v>0</v>
      </c>
      <c r="D49" s="15">
        <f t="shared" si="18"/>
        <v>100</v>
      </c>
      <c r="E49" s="1">
        <f t="shared" si="14"/>
        <v>-19</v>
      </c>
      <c r="F49" s="15">
        <f t="shared" si="12"/>
        <v>95.13333333333334</v>
      </c>
      <c r="G49" s="15">
        <f t="shared" si="19"/>
        <v>89.6</v>
      </c>
      <c r="H49" s="1">
        <f t="shared" si="15"/>
        <v>0.08757291318418625</v>
      </c>
      <c r="I49">
        <f t="shared" si="16"/>
        <v>7</v>
      </c>
      <c r="J49" s="1">
        <f t="shared" si="17"/>
        <v>4</v>
      </c>
      <c r="L49" t="s">
        <v>29</v>
      </c>
      <c r="M49" s="8">
        <v>87.8667</v>
      </c>
      <c r="N49">
        <v>1.891</v>
      </c>
      <c r="O49">
        <v>46.4654</v>
      </c>
      <c r="P49">
        <v>0</v>
      </c>
    </row>
    <row r="50" spans="1:16" ht="12.75">
      <c r="A50" s="14">
        <v>107</v>
      </c>
      <c r="B50">
        <v>1</v>
      </c>
      <c r="C50">
        <v>0</v>
      </c>
      <c r="D50" s="15">
        <f t="shared" si="18"/>
        <v>100</v>
      </c>
      <c r="E50" s="1">
        <f t="shared" si="14"/>
        <v>7</v>
      </c>
      <c r="F50" s="15">
        <f t="shared" si="12"/>
        <v>95.13333333333334</v>
      </c>
      <c r="G50" s="15">
        <f t="shared" si="19"/>
        <v>89.6</v>
      </c>
      <c r="H50" s="1">
        <f t="shared" si="15"/>
        <v>0.6912952386124214</v>
      </c>
      <c r="I50">
        <f t="shared" si="16"/>
        <v>41</v>
      </c>
      <c r="J50" s="1">
        <f t="shared" si="17"/>
        <v>-19</v>
      </c>
      <c r="L50" t="s">
        <v>42</v>
      </c>
      <c r="M50" s="8">
        <v>7.2667</v>
      </c>
      <c r="N50">
        <v>1.891</v>
      </c>
      <c r="O50">
        <v>3.8427</v>
      </c>
      <c r="P50">
        <v>0.0003</v>
      </c>
    </row>
    <row r="51" spans="1:17" ht="12.75">
      <c r="A51" s="14">
        <v>100</v>
      </c>
      <c r="B51">
        <v>1</v>
      </c>
      <c r="C51">
        <v>0</v>
      </c>
      <c r="D51" s="15">
        <f t="shared" si="18"/>
        <v>100</v>
      </c>
      <c r="E51" s="1">
        <f t="shared" si="14"/>
        <v>0</v>
      </c>
      <c r="F51" s="15">
        <f t="shared" si="12"/>
        <v>95.13333333333334</v>
      </c>
      <c r="G51" s="15">
        <f t="shared" si="19"/>
        <v>89.6</v>
      </c>
      <c r="H51" s="1">
        <f t="shared" si="15"/>
        <v>0.4999999997817208</v>
      </c>
      <c r="I51">
        <f t="shared" si="16"/>
        <v>27</v>
      </c>
      <c r="J51" s="1">
        <f t="shared" si="17"/>
        <v>7</v>
      </c>
      <c r="L51" t="s">
        <v>48</v>
      </c>
      <c r="M51" s="8">
        <v>2.35</v>
      </c>
      <c r="N51">
        <v>2.316</v>
      </c>
      <c r="O51">
        <v>1.0147</v>
      </c>
      <c r="P51">
        <v>0.3148</v>
      </c>
      <c r="Q51" t="s">
        <v>49</v>
      </c>
    </row>
    <row r="52" spans="1:17" ht="12.75">
      <c r="A52" s="14">
        <v>87</v>
      </c>
      <c r="B52">
        <v>1</v>
      </c>
      <c r="C52">
        <v>0</v>
      </c>
      <c r="D52" s="15">
        <f t="shared" si="18"/>
        <v>100</v>
      </c>
      <c r="E52" s="1">
        <f t="shared" si="14"/>
        <v>-13</v>
      </c>
      <c r="F52" s="15">
        <f t="shared" si="12"/>
        <v>95.13333333333334</v>
      </c>
      <c r="G52" s="15">
        <f t="shared" si="19"/>
        <v>89.6</v>
      </c>
      <c r="H52" s="1">
        <f t="shared" si="15"/>
        <v>0.17678433034256247</v>
      </c>
      <c r="I52">
        <f t="shared" si="16"/>
        <v>11</v>
      </c>
      <c r="J52" s="1">
        <f t="shared" si="17"/>
        <v>0</v>
      </c>
      <c r="L52" t="s">
        <v>50</v>
      </c>
      <c r="M52" s="8">
        <v>0.6167</v>
      </c>
      <c r="N52">
        <v>1.3371</v>
      </c>
      <c r="O52">
        <v>0.4612</v>
      </c>
      <c r="P52">
        <v>0.6465</v>
      </c>
      <c r="Q52" t="s">
        <v>51</v>
      </c>
    </row>
    <row r="53" spans="1:17" ht="12.75">
      <c r="A53" s="14">
        <v>117</v>
      </c>
      <c r="B53">
        <v>1</v>
      </c>
      <c r="C53">
        <v>0</v>
      </c>
      <c r="D53" s="15">
        <f t="shared" si="18"/>
        <v>100</v>
      </c>
      <c r="E53" s="1">
        <f t="shared" si="14"/>
        <v>17</v>
      </c>
      <c r="F53" s="15">
        <f t="shared" si="12"/>
        <v>95.13333333333334</v>
      </c>
      <c r="G53" s="15">
        <f t="shared" si="19"/>
        <v>89.6</v>
      </c>
      <c r="H53" s="1">
        <f t="shared" si="15"/>
        <v>0.8874603152391571</v>
      </c>
      <c r="I53">
        <f t="shared" si="16"/>
        <v>54</v>
      </c>
      <c r="J53" s="1">
        <f t="shared" si="17"/>
        <v>-13</v>
      </c>
      <c r="L53" t="s">
        <v>52</v>
      </c>
      <c r="M53" s="8">
        <v>4.7</v>
      </c>
      <c r="N53">
        <v>2.316</v>
      </c>
      <c r="O53">
        <v>2.0294</v>
      </c>
      <c r="P53">
        <v>0.0474</v>
      </c>
      <c r="Q53" t="s">
        <v>49</v>
      </c>
    </row>
    <row r="54" spans="1:17" ht="12.75">
      <c r="A54" s="14">
        <v>111</v>
      </c>
      <c r="B54">
        <v>1</v>
      </c>
      <c r="C54">
        <v>0</v>
      </c>
      <c r="D54" s="15">
        <f t="shared" si="18"/>
        <v>100</v>
      </c>
      <c r="E54" s="1">
        <f t="shared" si="14"/>
        <v>11</v>
      </c>
      <c r="F54" s="15">
        <f t="shared" si="12"/>
        <v>95.13333333333334</v>
      </c>
      <c r="G54" s="15">
        <f t="shared" si="19"/>
        <v>89.6</v>
      </c>
      <c r="H54" s="1">
        <f t="shared" si="15"/>
        <v>0.7837638897130221</v>
      </c>
      <c r="I54">
        <f t="shared" si="16"/>
        <v>48</v>
      </c>
      <c r="J54" s="1">
        <f t="shared" si="17"/>
        <v>17</v>
      </c>
      <c r="L54" t="s">
        <v>53</v>
      </c>
      <c r="M54" s="8">
        <v>1.5667</v>
      </c>
      <c r="N54">
        <v>1.3371</v>
      </c>
      <c r="O54">
        <v>1.1716</v>
      </c>
      <c r="P54">
        <v>0.2465</v>
      </c>
      <c r="Q54" t="s">
        <v>51</v>
      </c>
    </row>
    <row r="55" spans="1:10" ht="12.75">
      <c r="A55" s="14">
        <v>94</v>
      </c>
      <c r="B55">
        <v>1</v>
      </c>
      <c r="C55">
        <v>1</v>
      </c>
      <c r="D55" s="15">
        <f aca="true" t="shared" si="20" ref="D55:D64">AVERAGE($A$55:$A$64)</f>
        <v>99.5</v>
      </c>
      <c r="E55" s="1">
        <f t="shared" si="14"/>
        <v>-5.5</v>
      </c>
      <c r="F55" s="15">
        <f t="shared" si="12"/>
        <v>95.13333333333334</v>
      </c>
      <c r="G55" s="15">
        <f aca="true" t="shared" si="21" ref="G55:G64">AVERAGE($A$25:$A$34,$A$55:$A$64)</f>
        <v>89.1</v>
      </c>
      <c r="H55" s="1">
        <f t="shared" si="15"/>
        <v>0.34735037157261606</v>
      </c>
      <c r="I55">
        <f t="shared" si="16"/>
        <v>20</v>
      </c>
      <c r="J55" s="1">
        <f t="shared" si="17"/>
        <v>11</v>
      </c>
    </row>
    <row r="56" spans="1:18" ht="12.75">
      <c r="A56" s="14">
        <v>79</v>
      </c>
      <c r="B56">
        <v>1</v>
      </c>
      <c r="C56">
        <v>1</v>
      </c>
      <c r="D56" s="15">
        <f t="shared" si="20"/>
        <v>99.5</v>
      </c>
      <c r="E56" s="1">
        <f t="shared" si="14"/>
        <v>-20.5</v>
      </c>
      <c r="F56" s="15">
        <f t="shared" si="12"/>
        <v>95.13333333333334</v>
      </c>
      <c r="G56" s="15">
        <f t="shared" si="21"/>
        <v>89.1</v>
      </c>
      <c r="H56" s="1">
        <f t="shared" si="15"/>
        <v>0.07174811716537144</v>
      </c>
      <c r="I56">
        <f t="shared" si="16"/>
        <v>6</v>
      </c>
      <c r="J56" s="1">
        <f t="shared" si="17"/>
        <v>-5.5</v>
      </c>
      <c r="L56" t="s">
        <v>54</v>
      </c>
      <c r="N56"/>
      <c r="Q56" s="12"/>
      <c r="R56" s="8"/>
    </row>
    <row r="57" spans="1:18" ht="12.75">
      <c r="A57" s="14">
        <v>96</v>
      </c>
      <c r="B57">
        <v>1</v>
      </c>
      <c r="C57">
        <v>1</v>
      </c>
      <c r="D57" s="15">
        <f t="shared" si="20"/>
        <v>99.5</v>
      </c>
      <c r="E57" s="1">
        <f t="shared" si="14"/>
        <v>-3.5</v>
      </c>
      <c r="F57" s="15">
        <f t="shared" si="12"/>
        <v>95.13333333333334</v>
      </c>
      <c r="G57" s="15">
        <f t="shared" si="21"/>
        <v>89.1</v>
      </c>
      <c r="H57" s="1">
        <f t="shared" si="15"/>
        <v>0.4013855502293233</v>
      </c>
      <c r="I57">
        <f t="shared" si="16"/>
        <v>23</v>
      </c>
      <c r="J57" s="1">
        <f t="shared" si="17"/>
        <v>-20.5</v>
      </c>
      <c r="M57" s="2" t="s">
        <v>55</v>
      </c>
      <c r="N57" s="3" t="s">
        <v>56</v>
      </c>
      <c r="O57" s="3" t="s">
        <v>57</v>
      </c>
      <c r="P57" s="19"/>
      <c r="Q57" s="1"/>
      <c r="R57" s="8"/>
    </row>
    <row r="58" spans="1:18" ht="12.75">
      <c r="A58" s="14">
        <v>98</v>
      </c>
      <c r="B58">
        <v>1</v>
      </c>
      <c r="C58">
        <v>1</v>
      </c>
      <c r="D58" s="15">
        <f t="shared" si="20"/>
        <v>99.5</v>
      </c>
      <c r="E58" s="1">
        <f t="shared" si="14"/>
        <v>-1.5</v>
      </c>
      <c r="F58" s="15">
        <f t="shared" si="12"/>
        <v>95.13333333333334</v>
      </c>
      <c r="G58" s="15">
        <f t="shared" si="21"/>
        <v>89.1</v>
      </c>
      <c r="H58" s="1">
        <f t="shared" si="15"/>
        <v>0.457378139166823</v>
      </c>
      <c r="I58">
        <f t="shared" si="16"/>
        <v>25</v>
      </c>
      <c r="J58" s="1">
        <f t="shared" si="17"/>
        <v>-3.5</v>
      </c>
      <c r="L58" s="3" t="s">
        <v>58</v>
      </c>
      <c r="M58" s="15">
        <f>AVERAGE($A$5:$A$14)</f>
        <v>83.9</v>
      </c>
      <c r="N58" s="15">
        <f>AVERAGE($A$35:$A$44)</f>
        <v>85.9</v>
      </c>
      <c r="O58" s="15">
        <f>AVERAGE($A$5:$A$14,$A$35:$A$44)</f>
        <v>84.9</v>
      </c>
      <c r="P58" s="19"/>
      <c r="Q58" s="1"/>
      <c r="R58" s="8"/>
    </row>
    <row r="59" spans="1:18" ht="12.75">
      <c r="A59" s="14">
        <v>102</v>
      </c>
      <c r="B59">
        <v>1</v>
      </c>
      <c r="C59">
        <v>1</v>
      </c>
      <c r="D59" s="15">
        <f t="shared" si="20"/>
        <v>99.5</v>
      </c>
      <c r="E59" s="1">
        <f t="shared" si="14"/>
        <v>2.5</v>
      </c>
      <c r="F59" s="15">
        <f t="shared" si="12"/>
        <v>95.13333333333334</v>
      </c>
      <c r="G59" s="15">
        <f t="shared" si="21"/>
        <v>89.1</v>
      </c>
      <c r="H59" s="1">
        <f t="shared" si="15"/>
        <v>0.570796280152839</v>
      </c>
      <c r="I59">
        <f t="shared" si="16"/>
        <v>32</v>
      </c>
      <c r="J59" s="1">
        <f t="shared" si="17"/>
        <v>-1.5</v>
      </c>
      <c r="L59" s="3" t="s">
        <v>59</v>
      </c>
      <c r="M59" s="15">
        <f>AVERAGE($A$15:$A$24)</f>
        <v>79.2</v>
      </c>
      <c r="N59" s="15">
        <f>AVERAGE($A$45:$A$54)</f>
        <v>100</v>
      </c>
      <c r="O59" s="15">
        <f>AVERAGE($A$15:$A$24,$A$45:$A$54)</f>
        <v>89.6</v>
      </c>
      <c r="P59" s="19"/>
      <c r="Q59" s="1"/>
      <c r="R59" s="8"/>
    </row>
    <row r="60" spans="1:15" ht="12.75">
      <c r="A60" s="14">
        <v>102</v>
      </c>
      <c r="B60">
        <v>1</v>
      </c>
      <c r="C60">
        <v>1</v>
      </c>
      <c r="D60" s="15">
        <f t="shared" si="20"/>
        <v>99.5</v>
      </c>
      <c r="E60" s="1">
        <f t="shared" si="14"/>
        <v>2.5</v>
      </c>
      <c r="F60" s="15">
        <f t="shared" si="12"/>
        <v>95.13333333333334</v>
      </c>
      <c r="G60" s="15">
        <f t="shared" si="21"/>
        <v>89.1</v>
      </c>
      <c r="H60" s="1">
        <f t="shared" si="15"/>
        <v>0.570796280152839</v>
      </c>
      <c r="I60">
        <f t="shared" si="16"/>
        <v>32</v>
      </c>
      <c r="J60" s="1">
        <f t="shared" si="17"/>
        <v>2.5</v>
      </c>
      <c r="L60" s="3" t="s">
        <v>51</v>
      </c>
      <c r="M60" s="15">
        <f>AVERAGE($A$25:$A$34)</f>
        <v>78.7</v>
      </c>
      <c r="N60" s="15">
        <f>AVERAGE($A$55:$A$64)</f>
        <v>99.5</v>
      </c>
      <c r="O60" s="15">
        <f>AVERAGE($A$25:$A$34,$A$55:$A$64)</f>
        <v>89.1</v>
      </c>
    </row>
    <row r="61" spans="1:15" ht="12.75">
      <c r="A61" s="14">
        <v>108</v>
      </c>
      <c r="B61">
        <v>1</v>
      </c>
      <c r="C61">
        <v>1</v>
      </c>
      <c r="D61" s="15">
        <f t="shared" si="20"/>
        <v>99.5</v>
      </c>
      <c r="E61" s="1">
        <f t="shared" si="14"/>
        <v>8.5</v>
      </c>
      <c r="F61" s="15">
        <f t="shared" si="12"/>
        <v>95.13333333333334</v>
      </c>
      <c r="G61" s="15">
        <f t="shared" si="21"/>
        <v>89.1</v>
      </c>
      <c r="H61" s="1">
        <f t="shared" si="15"/>
        <v>0.7279306195813753</v>
      </c>
      <c r="I61">
        <f t="shared" si="16"/>
        <v>43</v>
      </c>
      <c r="J61" s="1">
        <f t="shared" si="17"/>
        <v>2.5</v>
      </c>
      <c r="L61" s="3" t="s">
        <v>57</v>
      </c>
      <c r="M61" s="15">
        <f>AVERAGE($A$5:$A$34)</f>
        <v>80.6</v>
      </c>
      <c r="N61" s="15">
        <f>AVERAGE($A$35:$A$64)</f>
        <v>95.13333333333334</v>
      </c>
      <c r="O61" s="15">
        <f>AVERAGE($A$5:$A$64)</f>
        <v>87.86666666666666</v>
      </c>
    </row>
    <row r="62" spans="1:14" ht="12.75">
      <c r="A62" s="14">
        <v>91</v>
      </c>
      <c r="B62">
        <v>1</v>
      </c>
      <c r="C62">
        <v>1</v>
      </c>
      <c r="D62" s="15">
        <f t="shared" si="20"/>
        <v>99.5</v>
      </c>
      <c r="E62" s="1">
        <f t="shared" si="14"/>
        <v>-8.5</v>
      </c>
      <c r="F62" s="15">
        <f t="shared" si="12"/>
        <v>95.13333333333334</v>
      </c>
      <c r="G62" s="15">
        <f t="shared" si="21"/>
        <v>89.1</v>
      </c>
      <c r="H62" s="1">
        <f t="shared" si="15"/>
        <v>0.27206938041862494</v>
      </c>
      <c r="I62">
        <f t="shared" si="16"/>
        <v>17</v>
      </c>
      <c r="J62" s="1">
        <f t="shared" si="17"/>
        <v>8.5</v>
      </c>
      <c r="N62"/>
    </row>
    <row r="63" spans="1:14" ht="12.75">
      <c r="A63" s="14">
        <v>120</v>
      </c>
      <c r="B63">
        <v>1</v>
      </c>
      <c r="C63">
        <v>1</v>
      </c>
      <c r="D63" s="15">
        <f t="shared" si="20"/>
        <v>99.5</v>
      </c>
      <c r="E63" s="1">
        <f t="shared" si="14"/>
        <v>20.5</v>
      </c>
      <c r="F63" s="15">
        <f t="shared" si="12"/>
        <v>95.13333333333334</v>
      </c>
      <c r="G63" s="15">
        <f t="shared" si="21"/>
        <v>89.1</v>
      </c>
      <c r="H63" s="1">
        <f t="shared" si="15"/>
        <v>0.9282518828346287</v>
      </c>
      <c r="I63">
        <f t="shared" si="16"/>
        <v>57</v>
      </c>
      <c r="J63" s="1">
        <f t="shared" si="17"/>
        <v>-8.5</v>
      </c>
      <c r="L63" s="12" t="s">
        <v>60</v>
      </c>
      <c r="N63"/>
    </row>
    <row r="64" spans="1:15" ht="12.75">
      <c r="A64" s="14">
        <v>105</v>
      </c>
      <c r="B64">
        <v>1</v>
      </c>
      <c r="C64">
        <v>1</v>
      </c>
      <c r="D64" s="15">
        <f t="shared" si="20"/>
        <v>99.5</v>
      </c>
      <c r="E64" s="1">
        <f t="shared" si="14"/>
        <v>5.5</v>
      </c>
      <c r="F64" s="15">
        <f t="shared" si="12"/>
        <v>95.13333333333334</v>
      </c>
      <c r="G64" s="15">
        <f t="shared" si="21"/>
        <v>89.1</v>
      </c>
      <c r="H64" s="1">
        <f t="shared" si="15"/>
        <v>0.6526496284273839</v>
      </c>
      <c r="I64">
        <f t="shared" si="16"/>
        <v>38</v>
      </c>
      <c r="J64" s="1">
        <f t="shared" si="17"/>
        <v>20.5</v>
      </c>
      <c r="M64" s="2" t="s">
        <v>55</v>
      </c>
      <c r="N64" s="3" t="s">
        <v>56</v>
      </c>
      <c r="O64" s="12" t="s">
        <v>61</v>
      </c>
    </row>
    <row r="65" spans="12:15" ht="12.75">
      <c r="L65" s="3" t="s">
        <v>58</v>
      </c>
      <c r="M65" s="9">
        <f>AVERAGE($A$5:$A$14)-AVERAGE($A$5:$A$64)</f>
        <v>-3.9666666666666544</v>
      </c>
      <c r="N65" s="9">
        <f>AVERAGE($A$35:$A$44)-AVERAGE($A$5:$A$64)</f>
        <v>-1.9666666666666544</v>
      </c>
      <c r="O65" s="9">
        <f>AVERAGE($A$5:$A$14,$A$35:$A$44)-AVERAGE($A$5:$A$64)</f>
        <v>-2.9666666666666544</v>
      </c>
    </row>
    <row r="66" spans="1:15" ht="12.75">
      <c r="A66" s="1">
        <f>DEVSQ(A5:A64)</f>
        <v>16198.93333333333</v>
      </c>
      <c r="D66" s="15">
        <f>DEVSQ(D5:D64)</f>
        <v>4612.933333333332</v>
      </c>
      <c r="E66" s="1">
        <f>DEVSQ(E5:E64)</f>
        <v>11585.999999999998</v>
      </c>
      <c r="F66" s="1">
        <f>DEVSQ(F5:F64)</f>
        <v>3168.266666666675</v>
      </c>
      <c r="G66" s="1">
        <f>DEVSQ(G5:G64)</f>
        <v>266.533333333332</v>
      </c>
      <c r="L66" s="3" t="s">
        <v>59</v>
      </c>
      <c r="M66" s="9">
        <f>AVERAGE($A$15:$A$24)-AVERAGE($A$5:$A$64)</f>
        <v>-8.666666666666657</v>
      </c>
      <c r="N66" s="9">
        <f>AVERAGE($A$45:$A$54)-AVERAGE($A$5:$A$64)</f>
        <v>12.13333333333334</v>
      </c>
      <c r="O66" s="9">
        <f>AVERAGE($A$15:$A$24,$A$45:$A$54)-AVERAGE($A$5:$A$64)</f>
        <v>1.7333333333333343</v>
      </c>
    </row>
    <row r="67" spans="1:15" ht="12.75">
      <c r="A67" s="20" t="s">
        <v>62</v>
      </c>
      <c r="E67" s="3" t="s">
        <v>63</v>
      </c>
      <c r="F67" s="3" t="s">
        <v>64</v>
      </c>
      <c r="G67" s="3" t="s">
        <v>65</v>
      </c>
      <c r="H67" s="2"/>
      <c r="I67" s="3"/>
      <c r="J67" s="3"/>
      <c r="L67" s="3" t="s">
        <v>51</v>
      </c>
      <c r="M67" s="9">
        <f>AVERAGE($A$25:$A$34)-AVERAGE($A$5:$A$64)</f>
        <v>-9.166666666666657</v>
      </c>
      <c r="N67" s="9">
        <f>AVERAGE($A$55:$A$64)-AVERAGE($A$5:$A$64)</f>
        <v>11.63333333333334</v>
      </c>
      <c r="O67" s="9">
        <f>AVERAGE($A$25:$A$34,$A$55:$A$64)-AVERAGE($A$5:$A$64)</f>
        <v>1.2333333333333343</v>
      </c>
    </row>
    <row r="68" spans="5:15" ht="12.75">
      <c r="E68" s="3"/>
      <c r="F68" s="3"/>
      <c r="G68" s="3"/>
      <c r="H68" s="2"/>
      <c r="I68" s="3"/>
      <c r="J68" s="3"/>
      <c r="L68" s="12" t="s">
        <v>61</v>
      </c>
      <c r="M68" s="9">
        <f>AVERAGE($A$5:$A$34)-AVERAGE($A$5:$A$64)</f>
        <v>-7.266666666666666</v>
      </c>
      <c r="N68" s="9">
        <f>AVERAGE($A$35:$A$64)-AVERAGE($A$5:$A$64)</f>
        <v>7.26666666666668</v>
      </c>
      <c r="O68" s="9"/>
    </row>
    <row r="69" spans="4:17" ht="12.75">
      <c r="D69" s="15" t="s">
        <v>43</v>
      </c>
      <c r="E69" s="3" t="s">
        <v>66</v>
      </c>
      <c r="F69" s="3" t="s">
        <v>67</v>
      </c>
      <c r="G69" s="3" t="s">
        <v>68</v>
      </c>
      <c r="H69" s="2" t="s">
        <v>69</v>
      </c>
      <c r="I69" s="3"/>
      <c r="J69" s="3" t="s">
        <v>70</v>
      </c>
      <c r="N69"/>
      <c r="P69" s="3"/>
      <c r="Q69" s="3"/>
    </row>
    <row r="70" spans="4:14" ht="12.75">
      <c r="D70" s="15" t="s">
        <v>43</v>
      </c>
      <c r="E70" s="3">
        <v>2</v>
      </c>
      <c r="F70" s="2">
        <f>G66</f>
        <v>266.533333333332</v>
      </c>
      <c r="G70" s="3">
        <f>F70/E70</f>
        <v>133.266666666666</v>
      </c>
      <c r="H70" s="2">
        <f>G70/$G$73</f>
        <v>0.6211289487312244</v>
      </c>
      <c r="I70" s="2"/>
      <c r="J70" s="21">
        <f>FDIST(H70,E70,$E$73)</f>
        <v>0.5411319132999459</v>
      </c>
      <c r="L70" s="12" t="s">
        <v>71</v>
      </c>
      <c r="N70"/>
    </row>
    <row r="71" spans="4:15" ht="12.75">
      <c r="D71" s="15" t="s">
        <v>42</v>
      </c>
      <c r="E71">
        <v>1</v>
      </c>
      <c r="F71" s="1">
        <f>F66</f>
        <v>3168.266666666675</v>
      </c>
      <c r="G71" s="3">
        <f>F71/E71</f>
        <v>3168.266666666675</v>
      </c>
      <c r="H71" s="2">
        <f>G71/$G$73</f>
        <v>14.766649404453693</v>
      </c>
      <c r="J71" s="21">
        <f>FDIST(H71,E71,$E$73)</f>
        <v>0.0003223555594875919</v>
      </c>
      <c r="M71" s="2" t="s">
        <v>55</v>
      </c>
      <c r="N71" s="3" t="s">
        <v>56</v>
      </c>
      <c r="O71" s="3" t="s">
        <v>57</v>
      </c>
    </row>
    <row r="72" spans="1:15" ht="12.75">
      <c r="A72" s="1"/>
      <c r="D72" s="15" t="s">
        <v>72</v>
      </c>
      <c r="E72" s="3">
        <f>E70*E71</f>
        <v>2</v>
      </c>
      <c r="F72" s="2">
        <f>D66-(F66+G66)</f>
        <v>1178.1333333333246</v>
      </c>
      <c r="G72" s="3">
        <f>F72/E72</f>
        <v>589.0666666666623</v>
      </c>
      <c r="H72" s="2">
        <f>G72/$G$73</f>
        <v>2.7455204557224038</v>
      </c>
      <c r="I72" s="2"/>
      <c r="J72" s="21">
        <f>FDIST(H72,E72,$E$73)</f>
        <v>0.07318788283545993</v>
      </c>
      <c r="L72" s="3" t="s">
        <v>58</v>
      </c>
      <c r="M72" s="9">
        <f>AVERAGE($A$5:$A$14)-O65-M68-AVERAGE(A5:A64)</f>
        <v>6.266666666666666</v>
      </c>
      <c r="N72" s="9">
        <f>AVERAGE($A$35:$A$44)-O65-N68-AVERAGE(A5:A64)</f>
        <v>-6.26666666666668</v>
      </c>
      <c r="O72" s="9">
        <v>0</v>
      </c>
    </row>
    <row r="73" spans="4:15" ht="12.75">
      <c r="D73" s="15" t="s">
        <v>73</v>
      </c>
      <c r="E73" s="3">
        <f>E74-(E70+E71+E72)</f>
        <v>54</v>
      </c>
      <c r="F73" s="2">
        <f>E66</f>
        <v>11585.999999999998</v>
      </c>
      <c r="G73" s="3">
        <f>F73/E73</f>
        <v>214.55555555555551</v>
      </c>
      <c r="H73" s="2"/>
      <c r="I73" s="2"/>
      <c r="J73" s="21"/>
      <c r="L73" s="3" t="s">
        <v>59</v>
      </c>
      <c r="M73" s="9">
        <f>AVERAGE($A$15:$A$24)-O66-M68-AVERAGE(A5:A64)</f>
        <v>-3.1333333333333258</v>
      </c>
      <c r="N73" s="9">
        <f>AVERAGE($A$45:$A$54)-O66-N68-AVERAGE($A$5:$A$64)</f>
        <v>3.1333333333333258</v>
      </c>
      <c r="O73" s="9">
        <v>0</v>
      </c>
    </row>
    <row r="74" spans="1:15" ht="12.75">
      <c r="A74" s="22" t="s">
        <v>74</v>
      </c>
      <c r="D74" s="15" t="s">
        <v>75</v>
      </c>
      <c r="E74" s="3">
        <f>60-1</f>
        <v>59</v>
      </c>
      <c r="F74" s="2">
        <f>SUM(F70:F73)</f>
        <v>16198.93333333333</v>
      </c>
      <c r="G74" s="3"/>
      <c r="H74" s="2"/>
      <c r="I74" s="2"/>
      <c r="J74" s="3"/>
      <c r="L74" s="3" t="s">
        <v>51</v>
      </c>
      <c r="M74" s="9">
        <f>AVERAGE($A$25:$A$34)-O67-M68-AVERAGE($A$5:$A$64)</f>
        <v>-3.1333333333333258</v>
      </c>
      <c r="N74" s="9">
        <f>AVERAGE($A$55:$A$64)-O67-N68-AVERAGE($A$5:$A$64)</f>
        <v>3.1333333333333258</v>
      </c>
      <c r="O74" s="9">
        <v>0</v>
      </c>
    </row>
    <row r="75" spans="1:15" ht="12.75">
      <c r="A75" s="22" t="s">
        <v>76</v>
      </c>
      <c r="E75" s="3"/>
      <c r="F75" s="3"/>
      <c r="G75" s="3"/>
      <c r="H75" s="2"/>
      <c r="I75" s="2"/>
      <c r="J75" s="3"/>
      <c r="L75" s="3" t="s">
        <v>57</v>
      </c>
      <c r="M75" s="9">
        <v>0</v>
      </c>
      <c r="N75" s="9">
        <v>0</v>
      </c>
      <c r="O75" s="9"/>
    </row>
    <row r="76" spans="1:9" ht="12.75">
      <c r="A76" s="9">
        <f>AVERAGE(A5:A64)</f>
        <v>87.86666666666666</v>
      </c>
      <c r="I76" s="1"/>
    </row>
    <row r="77" spans="4:12" ht="12.75">
      <c r="D77" s="15" t="s">
        <v>43</v>
      </c>
      <c r="E77" t="s">
        <v>66</v>
      </c>
      <c r="F77" t="s">
        <v>67</v>
      </c>
      <c r="G77" t="s">
        <v>68</v>
      </c>
      <c r="H77" s="1" t="s">
        <v>69</v>
      </c>
      <c r="I77" s="1"/>
      <c r="J77" t="s">
        <v>70</v>
      </c>
      <c r="L77" s="3" t="s">
        <v>77</v>
      </c>
    </row>
    <row r="78" spans="4:16" ht="12.75">
      <c r="D78" s="15" t="s">
        <v>43</v>
      </c>
      <c r="E78">
        <v>2</v>
      </c>
      <c r="F78">
        <v>266.533333333332</v>
      </c>
      <c r="G78">
        <v>133.266666666666</v>
      </c>
      <c r="H78" s="1">
        <v>0.6211289487312244</v>
      </c>
      <c r="J78">
        <v>0.5411319132999459</v>
      </c>
      <c r="L78" t="s">
        <v>78</v>
      </c>
      <c r="M78" t="s">
        <v>79</v>
      </c>
      <c r="N78" t="s">
        <v>80</v>
      </c>
      <c r="O78" t="s">
        <v>81</v>
      </c>
      <c r="P78" t="s">
        <v>82</v>
      </c>
    </row>
    <row r="79" spans="4:16" ht="12.75">
      <c r="D79" s="15" t="s">
        <v>42</v>
      </c>
      <c r="E79">
        <v>1</v>
      </c>
      <c r="F79">
        <v>3168.266666666675</v>
      </c>
      <c r="G79">
        <v>3168.266666666675</v>
      </c>
      <c r="H79" s="1">
        <v>14.766649404453693</v>
      </c>
      <c r="J79">
        <v>0.0003223555594875919</v>
      </c>
      <c r="L79" t="s">
        <v>83</v>
      </c>
      <c r="M79">
        <v>87.867</v>
      </c>
      <c r="N79">
        <v>1.891</v>
      </c>
      <c r="O79">
        <v>46.47</v>
      </c>
      <c r="P79">
        <v>0</v>
      </c>
    </row>
    <row r="80" spans="4:14" ht="12.75">
      <c r="D80" s="15" t="s">
        <v>72</v>
      </c>
      <c r="E80">
        <v>2</v>
      </c>
      <c r="F80">
        <v>1178.1333333333246</v>
      </c>
      <c r="G80">
        <v>589.0666666666623</v>
      </c>
      <c r="H80" s="1">
        <v>2.7455204557224038</v>
      </c>
      <c r="J80">
        <v>0.07318788283545993</v>
      </c>
      <c r="L80" t="s">
        <v>42</v>
      </c>
      <c r="N80"/>
    </row>
    <row r="81" spans="4:16" ht="12.75">
      <c r="D81" s="15" t="s">
        <v>73</v>
      </c>
      <c r="E81">
        <v>54</v>
      </c>
      <c r="F81" s="1">
        <v>11586</v>
      </c>
      <c r="G81">
        <v>214.55555555555551</v>
      </c>
      <c r="L81">
        <v>0</v>
      </c>
      <c r="M81">
        <v>-7.267</v>
      </c>
      <c r="N81">
        <v>1.891</v>
      </c>
      <c r="O81">
        <v>-3.84</v>
      </c>
      <c r="P81">
        <v>0</v>
      </c>
    </row>
    <row r="82" spans="4:14" ht="12.75">
      <c r="D82" s="15" t="s">
        <v>75</v>
      </c>
      <c r="E82">
        <v>59</v>
      </c>
      <c r="L82" t="s">
        <v>43</v>
      </c>
      <c r="N82"/>
    </row>
    <row r="83" spans="12:16" ht="12.75">
      <c r="L83">
        <v>-1</v>
      </c>
      <c r="M83">
        <v>-2.967</v>
      </c>
      <c r="N83">
        <v>2.674</v>
      </c>
      <c r="O83">
        <v>-1.11</v>
      </c>
      <c r="P83">
        <v>0.272</v>
      </c>
    </row>
    <row r="84" spans="12:16" ht="12.75">
      <c r="L84">
        <v>0</v>
      </c>
      <c r="M84">
        <v>1.733</v>
      </c>
      <c r="N84">
        <v>2.674</v>
      </c>
      <c r="O84">
        <v>0.65</v>
      </c>
      <c r="P84">
        <v>0.52</v>
      </c>
    </row>
    <row r="85" spans="4:14" ht="12.75">
      <c r="D85"/>
      <c r="E85" s="2" t="s">
        <v>55</v>
      </c>
      <c r="F85" s="3" t="s">
        <v>56</v>
      </c>
      <c r="G85" s="3" t="s">
        <v>84</v>
      </c>
      <c r="H85" t="s">
        <v>85</v>
      </c>
      <c r="L85" t="s">
        <v>86</v>
      </c>
      <c r="N85"/>
    </row>
    <row r="86" spans="4:16" ht="12.75">
      <c r="D86" s="3" t="s">
        <v>58</v>
      </c>
      <c r="E86" s="15">
        <f>AVERAGE($A$5:$A$14)</f>
        <v>83.9</v>
      </c>
      <c r="F86" s="15">
        <f>AVERAGE($A$35:$A$44)</f>
        <v>85.9</v>
      </c>
      <c r="G86" s="15">
        <f>F86-E86</f>
        <v>2</v>
      </c>
      <c r="H86"/>
      <c r="L86" t="s">
        <v>87</v>
      </c>
      <c r="M86">
        <v>6.267</v>
      </c>
      <c r="N86">
        <v>2.674</v>
      </c>
      <c r="O86">
        <v>2.34</v>
      </c>
      <c r="P86">
        <v>0.023</v>
      </c>
    </row>
    <row r="87" spans="4:16" ht="12.75">
      <c r="D87" s="3" t="s">
        <v>59</v>
      </c>
      <c r="E87" s="15">
        <f>AVERAGE($A$15:$A$24)</f>
        <v>79.2</v>
      </c>
      <c r="F87" s="15">
        <f>AVERAGE($A$45:$A$54)</f>
        <v>100</v>
      </c>
      <c r="G87" s="15">
        <f>F87-E87</f>
        <v>20.799999999999997</v>
      </c>
      <c r="H87" s="15">
        <f>G87-G86</f>
        <v>18.799999999999997</v>
      </c>
      <c r="L87" t="s">
        <v>88</v>
      </c>
      <c r="M87">
        <v>-3.133</v>
      </c>
      <c r="N87">
        <v>2.674</v>
      </c>
      <c r="O87">
        <v>-1.17</v>
      </c>
      <c r="P87">
        <v>0.246</v>
      </c>
    </row>
    <row r="88" spans="4:8" ht="12.75">
      <c r="D88" s="3" t="s">
        <v>51</v>
      </c>
      <c r="E88" s="15">
        <f>AVERAGE($A$25:$A$34)</f>
        <v>78.7</v>
      </c>
      <c r="F88" s="15">
        <f>AVERAGE($A$55:$A$64)</f>
        <v>99.5</v>
      </c>
      <c r="G88" s="15">
        <f>F88-E88</f>
        <v>20.799999999999997</v>
      </c>
      <c r="H88" s="8">
        <f>G88-G87</f>
        <v>0</v>
      </c>
    </row>
    <row r="89" spans="4:8" ht="12.75">
      <c r="D89" s="3"/>
      <c r="E89" s="15">
        <f>AVERAGE($A$5:$A$34)</f>
        <v>80.6</v>
      </c>
      <c r="F89" s="15">
        <f>AVERAGE($A$35:$A$64)</f>
        <v>95.13333333333334</v>
      </c>
      <c r="G89" s="9">
        <f>(F89-E89)/2</f>
        <v>7.266666666666673</v>
      </c>
      <c r="H89" s="8"/>
    </row>
    <row r="90" spans="4:13" ht="12.75">
      <c r="D90"/>
      <c r="E90" s="2"/>
      <c r="F90" s="3"/>
      <c r="G90" s="17"/>
      <c r="H90" s="43" t="s">
        <v>67</v>
      </c>
      <c r="I90" s="43"/>
      <c r="J90" s="4" t="s">
        <v>89</v>
      </c>
      <c r="K90" s="9"/>
      <c r="L90" s="4"/>
      <c r="M90" s="4"/>
    </row>
    <row r="91" spans="4:13" ht="12.75">
      <c r="D91"/>
      <c r="E91" s="2" t="s">
        <v>55</v>
      </c>
      <c r="F91" s="3" t="s">
        <v>56</v>
      </c>
      <c r="G91" s="17" t="s">
        <v>84</v>
      </c>
      <c r="H91" s="2" t="s">
        <v>55</v>
      </c>
      <c r="I91" s="3" t="s">
        <v>56</v>
      </c>
      <c r="J91" s="4" t="s">
        <v>90</v>
      </c>
      <c r="K91" s="9" t="s">
        <v>91</v>
      </c>
      <c r="L91" s="4" t="s">
        <v>92</v>
      </c>
      <c r="M91" s="4" t="s">
        <v>93</v>
      </c>
    </row>
    <row r="92" spans="4:13" ht="12.75">
      <c r="D92" s="3" t="s">
        <v>58</v>
      </c>
      <c r="E92" s="15">
        <f>AVERAGE($A$5:$A$14)</f>
        <v>83.9</v>
      </c>
      <c r="F92" s="15">
        <f>AVERAGE($A$35:$A$44)</f>
        <v>85.9</v>
      </c>
      <c r="G92" s="1">
        <f>F92-E92</f>
        <v>2</v>
      </c>
      <c r="H92" s="15">
        <f>DEVSQ($A$5:$A$14)</f>
        <v>2220.9</v>
      </c>
      <c r="I92" s="15">
        <f>DEVSQ($A$35:$A$44)</f>
        <v>2030.9</v>
      </c>
      <c r="J92" s="15">
        <f>SUM(H92:I92)/18</f>
        <v>236.2111111111111</v>
      </c>
      <c r="K92" s="9">
        <f>SQRT(J92/20)</f>
        <v>3.436648884532075</v>
      </c>
      <c r="L92" s="1">
        <f>G92-K92*TINV(0.05,18)</f>
        <v>-5.220136973756096</v>
      </c>
      <c r="M92" s="1">
        <f>G92+K92*TINV(0.05,18)</f>
        <v>9.220136973756096</v>
      </c>
    </row>
    <row r="93" spans="4:13" ht="12.75">
      <c r="D93" s="3" t="s">
        <v>59</v>
      </c>
      <c r="E93" s="15">
        <f>AVERAGE($A$15:$A$24)</f>
        <v>79.2</v>
      </c>
      <c r="F93" s="15">
        <f>AVERAGE($A$45:$A$54)</f>
        <v>100</v>
      </c>
      <c r="G93" s="1">
        <f>F93-E93</f>
        <v>20.799999999999997</v>
      </c>
      <c r="H93" s="15">
        <f>DEVSQ($A$15:$A$24)</f>
        <v>1735.6</v>
      </c>
      <c r="I93" s="15">
        <f>DEVSQ($A$45:$A$54)</f>
        <v>2062</v>
      </c>
      <c r="J93" s="15">
        <f>SUM(H93:I93)/18</f>
        <v>210.97777777777776</v>
      </c>
      <c r="K93" s="9">
        <f>SQRT(J93/20)</f>
        <v>3.2479053078698104</v>
      </c>
      <c r="L93" s="1">
        <f>G93-K93*TINV(0.05,18)</f>
        <v>13.976398873287156</v>
      </c>
      <c r="M93" s="1">
        <f>G93+K93*TINV(0.05,18)</f>
        <v>27.62360112671284</v>
      </c>
    </row>
    <row r="94" spans="4:13" ht="12.75">
      <c r="D94" s="3" t="s">
        <v>51</v>
      </c>
      <c r="E94" s="15">
        <f>AVERAGE($A$25:$A$34)</f>
        <v>78.7</v>
      </c>
      <c r="F94" s="15">
        <f>AVERAGE($A$55:$A$64)</f>
        <v>99.5</v>
      </c>
      <c r="G94" s="1">
        <f>F94-E94</f>
        <v>20.799999999999997</v>
      </c>
      <c r="H94" s="15">
        <f>DEVSQ($A$25:$A$34)</f>
        <v>2464.1</v>
      </c>
      <c r="I94" s="15">
        <f>DEVSQ($A$55:$A$64)</f>
        <v>1072.5</v>
      </c>
      <c r="J94" s="15">
        <f>SUM(H94:I94)/18</f>
        <v>196.47777777777776</v>
      </c>
      <c r="K94" s="9">
        <f>SQRT(J94/20)</f>
        <v>3.1343083589348524</v>
      </c>
      <c r="L94" s="1">
        <f>G94-K94*TINV(0.05,18)</f>
        <v>14.215057391706866</v>
      </c>
      <c r="M94" s="1">
        <f>G94+K94*TINV(0.05,18)</f>
        <v>27.38494260829313</v>
      </c>
    </row>
    <row r="95" spans="11:13" ht="12.75">
      <c r="K95" s="9"/>
      <c r="L95" s="1"/>
      <c r="M95" s="1"/>
    </row>
    <row r="96" ht="12.75">
      <c r="K96" s="9"/>
    </row>
  </sheetData>
  <mergeCells count="2">
    <mergeCell ref="F3:G3"/>
    <mergeCell ref="H90:I9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C4">
      <selection activeCell="K24" sqref="K14:K24"/>
    </sheetView>
  </sheetViews>
  <sheetFormatPr defaultColWidth="9.140625" defaultRowHeight="12.75"/>
  <cols>
    <col min="1" max="1" width="6.57421875" style="0" customWidth="1"/>
    <col min="2" max="2" width="10.140625" style="22" customWidth="1"/>
    <col min="3" max="3" width="5.8515625" style="4" customWidth="1"/>
    <col min="4" max="4" width="5.8515625" style="17" customWidth="1"/>
    <col min="5" max="6" width="7.00390625" style="0" customWidth="1"/>
    <col min="7" max="7" width="9.57421875" style="0" customWidth="1"/>
    <col min="8" max="8" width="6.7109375" style="0" customWidth="1"/>
    <col min="9" max="9" width="6.421875" style="0" customWidth="1"/>
    <col min="10" max="10" width="9.421875" style="0" customWidth="1"/>
    <col min="11" max="11" width="9.140625" style="3" customWidth="1"/>
    <col min="12" max="12" width="4.28125" style="14" customWidth="1"/>
  </cols>
  <sheetData>
    <row r="1" spans="1:12" ht="12.75">
      <c r="A1" t="s">
        <v>94</v>
      </c>
      <c r="E1" s="4" t="s">
        <v>105</v>
      </c>
      <c r="F1" s="4" t="s">
        <v>114</v>
      </c>
      <c r="I1" t="s">
        <v>95</v>
      </c>
      <c r="K1"/>
      <c r="L1"/>
    </row>
    <row r="2" spans="1:11" ht="12.75">
      <c r="A2" s="4" t="s">
        <v>114</v>
      </c>
      <c r="B2" s="22" t="s">
        <v>115</v>
      </c>
      <c r="C2" s="4" t="s">
        <v>96</v>
      </c>
      <c r="E2" s="4" t="s">
        <v>117</v>
      </c>
      <c r="F2" s="4" t="s">
        <v>117</v>
      </c>
      <c r="G2" s="4" t="s">
        <v>97</v>
      </c>
      <c r="H2" s="4" t="s">
        <v>98</v>
      </c>
      <c r="I2" s="4" t="s">
        <v>99</v>
      </c>
      <c r="J2" s="4" t="s">
        <v>100</v>
      </c>
      <c r="K2" s="4" t="s">
        <v>101</v>
      </c>
    </row>
    <row r="3" spans="1:13" ht="12.75">
      <c r="A3" s="4"/>
      <c r="B3" s="22" t="s">
        <v>116</v>
      </c>
      <c r="C3" s="4" t="s">
        <v>81</v>
      </c>
      <c r="D3" s="34" t="s">
        <v>118</v>
      </c>
      <c r="E3" s="11" t="s">
        <v>120</v>
      </c>
      <c r="F3" s="11" t="s">
        <v>121</v>
      </c>
      <c r="G3" s="11" t="s">
        <v>123</v>
      </c>
      <c r="H3" s="4"/>
      <c r="I3" s="4" t="s">
        <v>102</v>
      </c>
      <c r="K3" s="4" t="s">
        <v>103</v>
      </c>
      <c r="M3" t="s">
        <v>124</v>
      </c>
    </row>
    <row r="4" spans="1:11" ht="12.75">
      <c r="A4" s="25">
        <v>1</v>
      </c>
      <c r="B4" s="22">
        <v>0</v>
      </c>
      <c r="C4" s="29">
        <f>'[1]Data'!K5</f>
        <v>0.7000000000000001</v>
      </c>
      <c r="D4" s="17">
        <f>AVERAGE($C$4:$C$23)</f>
        <v>1.5399999999999998</v>
      </c>
      <c r="E4" s="17">
        <f>AVERAGE($C$4:$C$13)-D4</f>
        <v>-0.7899999999999998</v>
      </c>
      <c r="F4" s="17">
        <f>(C4+C14)/2-D4</f>
        <v>-0.23999999999999977</v>
      </c>
      <c r="G4" s="24">
        <f aca="true" t="shared" si="0" ref="G4:G23">D4+E4+F4</f>
        <v>0.5100000000000002</v>
      </c>
      <c r="H4" s="24">
        <f aca="true" t="shared" si="1" ref="H4:H23">C4-G4</f>
        <v>0.18999999999999984</v>
      </c>
      <c r="I4" s="25">
        <f>RANK(H4,$H$4:$H$23,1)</f>
        <v>15</v>
      </c>
      <c r="J4" s="24">
        <f>NORMDIST(H4,AVERAGE($H$4:$H$23),STDEV($H$4:$H$23),TRUE)</f>
        <v>0.6245336809449019</v>
      </c>
      <c r="K4" s="24"/>
    </row>
    <row r="5" spans="1:11" ht="12.75">
      <c r="A5" s="25">
        <v>2</v>
      </c>
      <c r="B5" s="22">
        <v>0</v>
      </c>
      <c r="C5" s="29">
        <f>'[1]Data'!K6</f>
        <v>-1.6</v>
      </c>
      <c r="D5" s="17">
        <f aca="true" t="shared" si="2" ref="D5:D23">AVERAGE($C$4:$C$23)</f>
        <v>1.5399999999999998</v>
      </c>
      <c r="E5" s="17">
        <f aca="true" t="shared" si="3" ref="E5:E13">AVERAGE($C$4:$C$13)-AVERAGE($C$4:$C$23)</f>
        <v>-0.7899999999999998</v>
      </c>
      <c r="F5" s="17">
        <f aca="true" t="shared" si="4" ref="F5:F13">(C5+C15)/2-D5</f>
        <v>-1.94</v>
      </c>
      <c r="G5" s="24">
        <f t="shared" si="0"/>
        <v>-1.19</v>
      </c>
      <c r="H5" s="24">
        <f t="shared" si="1"/>
        <v>-0.41000000000000014</v>
      </c>
      <c r="I5" s="25">
        <f aca="true" t="shared" si="5" ref="I5:I23">RANK(H5,$H$4:$H$23,1)</f>
        <v>3</v>
      </c>
      <c r="J5" s="24">
        <f aca="true" t="shared" si="6" ref="J5:J23">NORMDIST(H5,AVERAGE($H$4:$H$23),STDEV($H$4:$H$23),TRUE)</f>
        <v>0.24669163814679074</v>
      </c>
      <c r="K5" s="24">
        <f aca="true" t="shared" si="7" ref="K5:K13">H4</f>
        <v>0.18999999999999984</v>
      </c>
    </row>
    <row r="6" spans="1:11" ht="12.75">
      <c r="A6" s="25">
        <v>3</v>
      </c>
      <c r="B6" s="22">
        <v>0</v>
      </c>
      <c r="C6" s="29">
        <f>'[1]Data'!K7</f>
        <v>-0.20000000000000018</v>
      </c>
      <c r="D6" s="17">
        <f t="shared" si="2"/>
        <v>1.5399999999999998</v>
      </c>
      <c r="E6" s="17">
        <f t="shared" si="3"/>
        <v>-0.7899999999999998</v>
      </c>
      <c r="F6" s="17">
        <f t="shared" si="4"/>
        <v>-1.09</v>
      </c>
      <c r="G6" s="24">
        <f t="shared" si="0"/>
        <v>-0.3400000000000001</v>
      </c>
      <c r="H6" s="24">
        <f t="shared" si="1"/>
        <v>0.1399999999999999</v>
      </c>
      <c r="I6" s="25">
        <f t="shared" si="5"/>
        <v>14</v>
      </c>
      <c r="J6" s="24">
        <f t="shared" si="6"/>
        <v>0.5924612991232665</v>
      </c>
      <c r="K6" s="24">
        <f t="shared" si="7"/>
        <v>-0.41000000000000014</v>
      </c>
    </row>
    <row r="7" spans="1:11" ht="12.75">
      <c r="A7" s="25">
        <v>4</v>
      </c>
      <c r="B7" s="22">
        <v>0</v>
      </c>
      <c r="C7" s="29">
        <f>'[1]Data'!K8</f>
        <v>-1.2000000000000002</v>
      </c>
      <c r="D7" s="17">
        <f t="shared" si="2"/>
        <v>1.5399999999999998</v>
      </c>
      <c r="E7" s="17">
        <f t="shared" si="3"/>
        <v>-0.7899999999999998</v>
      </c>
      <c r="F7" s="17">
        <f t="shared" si="4"/>
        <v>-2.09</v>
      </c>
      <c r="G7" s="24">
        <f t="shared" si="0"/>
        <v>-1.3399999999999999</v>
      </c>
      <c r="H7" s="24">
        <f t="shared" si="1"/>
        <v>0.13999999999999968</v>
      </c>
      <c r="I7" s="25">
        <f t="shared" si="5"/>
        <v>13</v>
      </c>
      <c r="J7" s="24">
        <f t="shared" si="6"/>
        <v>0.5924612991232665</v>
      </c>
      <c r="K7" s="24">
        <f t="shared" si="7"/>
        <v>0.1399999999999999</v>
      </c>
    </row>
    <row r="8" spans="1:11" ht="12.75">
      <c r="A8" s="25">
        <v>5</v>
      </c>
      <c r="B8" s="22">
        <v>0</v>
      </c>
      <c r="C8" s="29">
        <f>'[1]Data'!K9</f>
        <v>-0.10000000000000053</v>
      </c>
      <c r="D8" s="17">
        <f t="shared" si="2"/>
        <v>1.5399999999999998</v>
      </c>
      <c r="E8" s="17">
        <f t="shared" si="3"/>
        <v>-0.7899999999999998</v>
      </c>
      <c r="F8" s="17">
        <f t="shared" si="4"/>
        <v>-1.6400000000000003</v>
      </c>
      <c r="G8" s="24">
        <f t="shared" si="0"/>
        <v>-0.8900000000000003</v>
      </c>
      <c r="H8" s="35">
        <f t="shared" si="1"/>
        <v>0.7899999999999998</v>
      </c>
      <c r="I8" s="25">
        <f t="shared" si="5"/>
        <v>19</v>
      </c>
      <c r="J8" s="24">
        <f t="shared" si="6"/>
        <v>0.9065419283521013</v>
      </c>
      <c r="K8" s="24">
        <f t="shared" si="7"/>
        <v>0.13999999999999968</v>
      </c>
    </row>
    <row r="9" spans="1:11" ht="12.75">
      <c r="A9" s="25">
        <v>6</v>
      </c>
      <c r="B9" s="22">
        <v>0</v>
      </c>
      <c r="C9" s="29">
        <f>'[1]Data'!K10</f>
        <v>3.3999999999999995</v>
      </c>
      <c r="D9" s="17">
        <f t="shared" si="2"/>
        <v>1.5399999999999998</v>
      </c>
      <c r="E9" s="17">
        <f t="shared" si="3"/>
        <v>-0.7899999999999998</v>
      </c>
      <c r="F9" s="17">
        <f t="shared" si="4"/>
        <v>2.3599999999999994</v>
      </c>
      <c r="G9" s="24">
        <f t="shared" si="0"/>
        <v>3.1099999999999994</v>
      </c>
      <c r="H9" s="35">
        <f t="shared" si="1"/>
        <v>0.29000000000000004</v>
      </c>
      <c r="I9" s="25">
        <f t="shared" si="5"/>
        <v>16</v>
      </c>
      <c r="J9" s="24">
        <f t="shared" si="6"/>
        <v>0.6859730847007368</v>
      </c>
      <c r="K9" s="24">
        <f t="shared" si="7"/>
        <v>0.7899999999999998</v>
      </c>
    </row>
    <row r="10" spans="1:11" ht="12.75">
      <c r="A10" s="25">
        <v>7</v>
      </c>
      <c r="B10" s="22">
        <v>0</v>
      </c>
      <c r="C10" s="29">
        <f>'[1]Data'!K11</f>
        <v>3.7</v>
      </c>
      <c r="D10" s="17">
        <f t="shared" si="2"/>
        <v>1.5399999999999998</v>
      </c>
      <c r="E10" s="17">
        <f t="shared" si="3"/>
        <v>-0.7899999999999998</v>
      </c>
      <c r="F10" s="17">
        <f t="shared" si="4"/>
        <v>3.0599999999999996</v>
      </c>
      <c r="G10" s="24">
        <f t="shared" si="0"/>
        <v>3.8099999999999996</v>
      </c>
      <c r="H10" s="24">
        <f t="shared" si="1"/>
        <v>-0.10999999999999943</v>
      </c>
      <c r="I10" s="25">
        <f t="shared" si="5"/>
        <v>9</v>
      </c>
      <c r="J10" s="24">
        <f t="shared" si="6"/>
        <v>0.4270994292291337</v>
      </c>
      <c r="K10" s="24">
        <f t="shared" si="7"/>
        <v>0.29000000000000004</v>
      </c>
    </row>
    <row r="11" spans="1:11" ht="12.75">
      <c r="A11" s="25">
        <v>8</v>
      </c>
      <c r="B11" s="22">
        <v>0</v>
      </c>
      <c r="C11" s="29">
        <f>'[1]Data'!K12</f>
        <v>0.8000000000000003</v>
      </c>
      <c r="D11" s="17">
        <f t="shared" si="2"/>
        <v>1.5399999999999998</v>
      </c>
      <c r="E11" s="17">
        <f t="shared" si="3"/>
        <v>-0.7899999999999998</v>
      </c>
      <c r="F11" s="17">
        <f t="shared" si="4"/>
        <v>-0.3399999999999994</v>
      </c>
      <c r="G11" s="24">
        <f t="shared" si="0"/>
        <v>0.4100000000000006</v>
      </c>
      <c r="H11" s="24">
        <f t="shared" si="1"/>
        <v>0.3899999999999997</v>
      </c>
      <c r="I11" s="25">
        <f t="shared" si="5"/>
        <v>17</v>
      </c>
      <c r="J11" s="24">
        <f t="shared" si="6"/>
        <v>0.7426465110349686</v>
      </c>
      <c r="K11" s="24">
        <f t="shared" si="7"/>
        <v>-0.10999999999999943</v>
      </c>
    </row>
    <row r="12" spans="1:11" ht="12.75">
      <c r="A12" s="25">
        <v>9</v>
      </c>
      <c r="B12" s="22">
        <v>0</v>
      </c>
      <c r="C12" s="29">
        <f>'[1]Data'!K13</f>
        <v>0</v>
      </c>
      <c r="D12" s="17">
        <f t="shared" si="2"/>
        <v>1.5399999999999998</v>
      </c>
      <c r="E12" s="17">
        <f t="shared" si="3"/>
        <v>-0.7899999999999998</v>
      </c>
      <c r="F12" s="17">
        <f t="shared" si="4"/>
        <v>0.76</v>
      </c>
      <c r="G12" s="24">
        <f t="shared" si="0"/>
        <v>1.51</v>
      </c>
      <c r="H12" s="24">
        <f t="shared" si="1"/>
        <v>-1.51</v>
      </c>
      <c r="I12" s="25">
        <f t="shared" si="5"/>
        <v>1</v>
      </c>
      <c r="J12" s="24">
        <f t="shared" si="6"/>
        <v>0.005824985244466063</v>
      </c>
      <c r="K12" s="24">
        <f t="shared" si="7"/>
        <v>0.3899999999999997</v>
      </c>
    </row>
    <row r="13" spans="1:11" ht="12.75">
      <c r="A13" s="25">
        <v>10</v>
      </c>
      <c r="B13" s="22">
        <v>0</v>
      </c>
      <c r="C13" s="29">
        <f>'[1]Data'!K14</f>
        <v>2.0000000000000004</v>
      </c>
      <c r="D13" s="17">
        <f t="shared" si="2"/>
        <v>1.5399999999999998</v>
      </c>
      <c r="E13" s="17">
        <f t="shared" si="3"/>
        <v>-0.7899999999999998</v>
      </c>
      <c r="F13" s="17">
        <f t="shared" si="4"/>
        <v>1.1600000000000004</v>
      </c>
      <c r="G13" s="24">
        <f t="shared" si="0"/>
        <v>1.9100000000000004</v>
      </c>
      <c r="H13" s="24">
        <f t="shared" si="1"/>
        <v>0.09000000000000008</v>
      </c>
      <c r="I13" s="25">
        <f t="shared" si="5"/>
        <v>11</v>
      </c>
      <c r="J13" s="24">
        <f t="shared" si="6"/>
        <v>0.5597566088879496</v>
      </c>
      <c r="K13" s="24">
        <f t="shared" si="7"/>
        <v>-1.51</v>
      </c>
    </row>
    <row r="14" spans="1:11" ht="12.75">
      <c r="A14" s="25">
        <v>1</v>
      </c>
      <c r="B14" s="22">
        <v>1</v>
      </c>
      <c r="C14" s="29">
        <f>'[1]Data'!L5</f>
        <v>1.9</v>
      </c>
      <c r="D14" s="17">
        <f t="shared" si="2"/>
        <v>1.5399999999999998</v>
      </c>
      <c r="E14" s="17">
        <f>AVERAGE($C$14:$C$23)-D14</f>
        <v>0.7899999999999998</v>
      </c>
      <c r="F14" s="17">
        <f>(C4+C14)/2-D14</f>
        <v>-0.23999999999999977</v>
      </c>
      <c r="G14" s="24">
        <f t="shared" si="0"/>
        <v>2.09</v>
      </c>
      <c r="H14" s="24">
        <f t="shared" si="1"/>
        <v>-0.18999999999999995</v>
      </c>
      <c r="I14" s="25">
        <f t="shared" si="5"/>
        <v>6</v>
      </c>
      <c r="J14" s="24">
        <f t="shared" si="6"/>
        <v>0.375466319055098</v>
      </c>
      <c r="K14" s="24"/>
    </row>
    <row r="15" spans="1:11" ht="12.75">
      <c r="A15" s="25">
        <v>2</v>
      </c>
      <c r="B15" s="22">
        <v>1</v>
      </c>
      <c r="C15" s="29">
        <f>'[1]Data'!L6</f>
        <v>0.7999999999999998</v>
      </c>
      <c r="D15" s="17">
        <f t="shared" si="2"/>
        <v>1.5399999999999998</v>
      </c>
      <c r="E15" s="17">
        <f aca="true" t="shared" si="8" ref="E15:E23">AVERAGE($C$14:$C$23)-D15</f>
        <v>0.7899999999999998</v>
      </c>
      <c r="F15" s="17">
        <f>(C5+C15)/2-D15</f>
        <v>-1.94</v>
      </c>
      <c r="G15" s="24">
        <f t="shared" si="0"/>
        <v>0.3899999999999997</v>
      </c>
      <c r="H15" s="24">
        <f t="shared" si="1"/>
        <v>0.41000000000000014</v>
      </c>
      <c r="I15" s="25">
        <f t="shared" si="5"/>
        <v>18</v>
      </c>
      <c r="J15" s="24">
        <f t="shared" si="6"/>
        <v>0.7533083618532093</v>
      </c>
      <c r="K15" s="24"/>
    </row>
    <row r="16" spans="1:11" ht="12.75">
      <c r="A16" s="25">
        <v>3</v>
      </c>
      <c r="B16" s="22">
        <v>1</v>
      </c>
      <c r="C16" s="29">
        <f>'[1]Data'!L7</f>
        <v>1.0999999999999996</v>
      </c>
      <c r="D16" s="17">
        <f t="shared" si="2"/>
        <v>1.5399999999999998</v>
      </c>
      <c r="E16" s="17">
        <f t="shared" si="8"/>
        <v>0.7899999999999998</v>
      </c>
      <c r="F16" s="17">
        <f aca="true" t="shared" si="9" ref="F16:F23">(C6+C16)/2-D16</f>
        <v>-1.09</v>
      </c>
      <c r="G16" s="24">
        <f t="shared" si="0"/>
        <v>1.2399999999999995</v>
      </c>
      <c r="H16" s="24">
        <f t="shared" si="1"/>
        <v>-0.1399999999999999</v>
      </c>
      <c r="I16" s="25">
        <f t="shared" si="5"/>
        <v>8</v>
      </c>
      <c r="J16" s="24">
        <f t="shared" si="6"/>
        <v>0.4075387008767335</v>
      </c>
      <c r="K16" s="24"/>
    </row>
    <row r="17" spans="1:11" ht="12.75">
      <c r="A17" s="25">
        <v>4</v>
      </c>
      <c r="B17" s="22">
        <v>1</v>
      </c>
      <c r="C17" s="29">
        <f>'[1]Data'!L8</f>
        <v>0.09999999999999964</v>
      </c>
      <c r="D17" s="17">
        <f t="shared" si="2"/>
        <v>1.5399999999999998</v>
      </c>
      <c r="E17" s="17">
        <f t="shared" si="8"/>
        <v>0.7899999999999998</v>
      </c>
      <c r="F17" s="17">
        <f t="shared" si="9"/>
        <v>-2.09</v>
      </c>
      <c r="G17" s="24">
        <f t="shared" si="0"/>
        <v>0.23999999999999977</v>
      </c>
      <c r="H17" s="24">
        <f t="shared" si="1"/>
        <v>-0.14000000000000012</v>
      </c>
      <c r="I17" s="25">
        <f t="shared" si="5"/>
        <v>7</v>
      </c>
      <c r="J17" s="24">
        <f t="shared" si="6"/>
        <v>0.40753870087673316</v>
      </c>
      <c r="K17" s="24"/>
    </row>
    <row r="18" spans="1:11" ht="12.75">
      <c r="A18" s="25">
        <v>5</v>
      </c>
      <c r="B18" s="22">
        <v>1</v>
      </c>
      <c r="C18" s="29">
        <f>'[1]Data'!L9</f>
        <v>-0.10000000000000053</v>
      </c>
      <c r="D18" s="17">
        <f t="shared" si="2"/>
        <v>1.5399999999999998</v>
      </c>
      <c r="E18" s="17">
        <f t="shared" si="8"/>
        <v>0.7899999999999998</v>
      </c>
      <c r="F18" s="17">
        <f t="shared" si="9"/>
        <v>-1.6400000000000003</v>
      </c>
      <c r="G18" s="24">
        <f t="shared" si="0"/>
        <v>0.6899999999999993</v>
      </c>
      <c r="H18" s="24">
        <f t="shared" si="1"/>
        <v>-0.7899999999999998</v>
      </c>
      <c r="I18" s="25">
        <f t="shared" si="5"/>
        <v>2</v>
      </c>
      <c r="J18" s="24">
        <f t="shared" si="6"/>
        <v>0.09345807164789866</v>
      </c>
      <c r="K18" s="24"/>
    </row>
    <row r="19" spans="1:11" ht="12.75">
      <c r="A19" s="25">
        <v>6</v>
      </c>
      <c r="B19" s="22">
        <v>1</v>
      </c>
      <c r="C19" s="29">
        <f>'[1]Data'!L10</f>
        <v>4.3999999999999995</v>
      </c>
      <c r="D19" s="17">
        <f t="shared" si="2"/>
        <v>1.5399999999999998</v>
      </c>
      <c r="E19" s="17">
        <f t="shared" si="8"/>
        <v>0.7899999999999998</v>
      </c>
      <c r="F19" s="17">
        <f t="shared" si="9"/>
        <v>2.3599999999999994</v>
      </c>
      <c r="G19" s="24">
        <f t="shared" si="0"/>
        <v>4.6899999999999995</v>
      </c>
      <c r="H19" s="24">
        <f t="shared" si="1"/>
        <v>-0.29000000000000004</v>
      </c>
      <c r="I19" s="25">
        <f t="shared" si="5"/>
        <v>5</v>
      </c>
      <c r="J19" s="24">
        <f t="shared" si="6"/>
        <v>0.3140269152992632</v>
      </c>
      <c r="K19" s="24"/>
    </row>
    <row r="20" spans="1:11" ht="12.75">
      <c r="A20" s="25">
        <v>7</v>
      </c>
      <c r="B20" s="22">
        <v>1</v>
      </c>
      <c r="C20" s="29">
        <f>'[1]Data'!L11</f>
        <v>5.5</v>
      </c>
      <c r="D20" s="17">
        <f t="shared" si="2"/>
        <v>1.5399999999999998</v>
      </c>
      <c r="E20" s="17">
        <f t="shared" si="8"/>
        <v>0.7899999999999998</v>
      </c>
      <c r="F20" s="17">
        <f t="shared" si="9"/>
        <v>3.0599999999999996</v>
      </c>
      <c r="G20" s="24">
        <f t="shared" si="0"/>
        <v>5.389999999999999</v>
      </c>
      <c r="H20" s="24">
        <f t="shared" si="1"/>
        <v>0.11000000000000121</v>
      </c>
      <c r="I20" s="25">
        <f t="shared" si="5"/>
        <v>12</v>
      </c>
      <c r="J20" s="24">
        <f t="shared" si="6"/>
        <v>0.5729005707708676</v>
      </c>
      <c r="K20" s="24"/>
    </row>
    <row r="21" spans="1:11" ht="12.75">
      <c r="A21" s="25">
        <v>8</v>
      </c>
      <c r="B21" s="22">
        <v>1</v>
      </c>
      <c r="C21" s="29">
        <f>'[1]Data'!L12</f>
        <v>1.6000000000000005</v>
      </c>
      <c r="D21" s="17">
        <f t="shared" si="2"/>
        <v>1.5399999999999998</v>
      </c>
      <c r="E21" s="17">
        <f t="shared" si="8"/>
        <v>0.7899999999999998</v>
      </c>
      <c r="F21" s="17">
        <f t="shared" si="9"/>
        <v>-0.3399999999999994</v>
      </c>
      <c r="G21" s="24">
        <f t="shared" si="0"/>
        <v>1.9900000000000002</v>
      </c>
      <c r="H21" s="35">
        <f t="shared" si="1"/>
        <v>-0.3899999999999997</v>
      </c>
      <c r="I21" s="25">
        <f t="shared" si="5"/>
        <v>4</v>
      </c>
      <c r="J21" s="24">
        <f t="shared" si="6"/>
        <v>0.2573534889650313</v>
      </c>
      <c r="K21" s="24"/>
    </row>
    <row r="22" spans="1:11" ht="12.75">
      <c r="A22" s="25">
        <v>9</v>
      </c>
      <c r="B22" s="22">
        <v>1</v>
      </c>
      <c r="C22" s="29">
        <f>'[1]Data'!L13</f>
        <v>4.6</v>
      </c>
      <c r="D22" s="17">
        <f t="shared" si="2"/>
        <v>1.5399999999999998</v>
      </c>
      <c r="E22" s="17">
        <f t="shared" si="8"/>
        <v>0.7899999999999998</v>
      </c>
      <c r="F22" s="17">
        <f t="shared" si="9"/>
        <v>0.76</v>
      </c>
      <c r="G22" s="24">
        <f t="shared" si="0"/>
        <v>3.09</v>
      </c>
      <c r="H22" s="35">
        <f t="shared" si="1"/>
        <v>1.5099999999999998</v>
      </c>
      <c r="I22" s="25">
        <f t="shared" si="5"/>
        <v>20</v>
      </c>
      <c r="J22" s="24">
        <f t="shared" si="6"/>
        <v>0.9941750147555339</v>
      </c>
      <c r="K22" s="24"/>
    </row>
    <row r="23" spans="1:11" ht="12.75">
      <c r="A23" s="25">
        <v>10</v>
      </c>
      <c r="B23" s="22">
        <v>1</v>
      </c>
      <c r="C23" s="29">
        <f>'[1]Data'!L14</f>
        <v>3.4</v>
      </c>
      <c r="D23" s="17">
        <f t="shared" si="2"/>
        <v>1.5399999999999998</v>
      </c>
      <c r="E23" s="17">
        <f t="shared" si="8"/>
        <v>0.7899999999999998</v>
      </c>
      <c r="F23" s="17">
        <f t="shared" si="9"/>
        <v>1.1600000000000004</v>
      </c>
      <c r="G23" s="24">
        <f t="shared" si="0"/>
        <v>3.49</v>
      </c>
      <c r="H23" s="24">
        <f t="shared" si="1"/>
        <v>-0.0900000000000003</v>
      </c>
      <c r="I23" s="25">
        <f t="shared" si="5"/>
        <v>10</v>
      </c>
      <c r="J23" s="24">
        <f t="shared" si="6"/>
        <v>0.4402433911120499</v>
      </c>
      <c r="K23" s="24"/>
    </row>
    <row r="24" spans="1:11" ht="12.75">
      <c r="A24" s="26"/>
      <c r="C24" s="29"/>
      <c r="E24" s="26"/>
      <c r="F24" s="26"/>
      <c r="G24" s="24"/>
      <c r="H24" s="24"/>
      <c r="I24" s="24"/>
      <c r="J24" s="24"/>
      <c r="K24" s="24"/>
    </row>
    <row r="25" spans="2:8" ht="12.75">
      <c r="B25" s="22" t="s">
        <v>104</v>
      </c>
      <c r="C25" s="17">
        <f aca="true" t="shared" si="10" ref="C25:H25">AVERAGE(C4:C23)</f>
        <v>1.5399999999999998</v>
      </c>
      <c r="D25" s="1"/>
      <c r="E25" s="1">
        <f t="shared" si="10"/>
        <v>1.1102230246251566E-17</v>
      </c>
      <c r="F25" s="1">
        <f t="shared" si="10"/>
        <v>0</v>
      </c>
      <c r="G25" s="1">
        <f t="shared" si="10"/>
        <v>1.5399999999999998</v>
      </c>
      <c r="H25" s="1">
        <f t="shared" si="10"/>
        <v>4.4408920985006264E-17</v>
      </c>
    </row>
    <row r="26" spans="2:9" ht="12.75">
      <c r="B26" s="22" t="s">
        <v>67</v>
      </c>
      <c r="C26" s="17">
        <f>DEVSQ(C4:C23)</f>
        <v>77.368</v>
      </c>
      <c r="E26" s="1">
        <f>DEVSQ(E4:E23)</f>
        <v>12.481999999999996</v>
      </c>
      <c r="F26" s="1">
        <f>DEVSQ(F4:F23)</f>
        <v>58.07799999999998</v>
      </c>
      <c r="G26" s="1">
        <f>DEVSQ(G4:G23)</f>
        <v>70.55999999999999</v>
      </c>
      <c r="H26" s="1">
        <f>DEVSQ(H4:H23)</f>
        <v>6.807999999999999</v>
      </c>
      <c r="I26" s="27"/>
    </row>
    <row r="27" spans="2:9" ht="12.75">
      <c r="B27" s="22" t="s">
        <v>66</v>
      </c>
      <c r="C27" s="22">
        <f>COUNT(C4:C23)-1</f>
        <v>19</v>
      </c>
      <c r="E27" s="14">
        <v>1</v>
      </c>
      <c r="F27" s="14">
        <v>9</v>
      </c>
      <c r="G27" s="14"/>
      <c r="H27" s="14">
        <f>C27-E27-F27</f>
        <v>9</v>
      </c>
      <c r="I27" s="14"/>
    </row>
    <row r="28" spans="3:9" ht="12.75">
      <c r="C28" s="22"/>
      <c r="E28" s="14"/>
      <c r="F28" s="14"/>
      <c r="G28" s="1"/>
      <c r="H28" s="1"/>
      <c r="I28" s="14"/>
    </row>
    <row r="29" spans="2:8" ht="12.75">
      <c r="B29" s="22" t="s">
        <v>43</v>
      </c>
      <c r="C29" s="4" t="s">
        <v>66</v>
      </c>
      <c r="E29" s="2" t="s">
        <v>67</v>
      </c>
      <c r="F29" s="2" t="s">
        <v>68</v>
      </c>
      <c r="G29" s="3" t="s">
        <v>69</v>
      </c>
      <c r="H29" s="3" t="s">
        <v>70</v>
      </c>
    </row>
    <row r="30" spans="2:10" ht="12.75">
      <c r="B30" s="22" t="s">
        <v>114</v>
      </c>
      <c r="C30" s="22">
        <f>F27</f>
        <v>9</v>
      </c>
      <c r="E30" s="2">
        <f>F26</f>
        <v>58.07799999999998</v>
      </c>
      <c r="F30" s="1">
        <f>E30/C30</f>
        <v>6.4531111111111095</v>
      </c>
      <c r="G30" s="2"/>
      <c r="H30" s="2"/>
      <c r="I30" s="3"/>
      <c r="J30" s="3"/>
    </row>
    <row r="31" spans="2:8" ht="12.75">
      <c r="B31" s="22" t="s">
        <v>105</v>
      </c>
      <c r="C31" s="22">
        <f>E27</f>
        <v>1</v>
      </c>
      <c r="E31" s="1">
        <f>E26</f>
        <v>12.481999999999996</v>
      </c>
      <c r="F31" s="1">
        <f>E31/C31</f>
        <v>12.481999999999996</v>
      </c>
      <c r="G31" s="1">
        <f>F31/F32</f>
        <v>16.500881316098702</v>
      </c>
      <c r="H31" s="9">
        <f>FDIST(G31,C31,C32)</f>
        <v>0.002832890192305669</v>
      </c>
    </row>
    <row r="32" spans="2:9" ht="12.75">
      <c r="B32" s="22" t="s">
        <v>106</v>
      </c>
      <c r="C32" s="22">
        <f>H27</f>
        <v>9</v>
      </c>
      <c r="E32" s="1">
        <f>H26</f>
        <v>6.807999999999999</v>
      </c>
      <c r="F32" s="8">
        <f>E32/C32</f>
        <v>0.7564444444444444</v>
      </c>
      <c r="I32" s="1"/>
    </row>
    <row r="33" spans="5:9" ht="12.75">
      <c r="E33" s="1">
        <f>SUM(E30:E32)</f>
        <v>77.36799999999997</v>
      </c>
      <c r="H33" s="1"/>
      <c r="I33" s="1"/>
    </row>
    <row r="34" spans="3:6" ht="12.75">
      <c r="C34" s="30"/>
      <c r="E34" s="8"/>
      <c r="F34" s="8"/>
    </row>
    <row r="35" spans="3:10" ht="12.75">
      <c r="C35" s="17"/>
      <c r="E35" s="2"/>
      <c r="F35" s="2"/>
      <c r="G35" s="3"/>
      <c r="H35" s="2"/>
      <c r="I35" s="3"/>
      <c r="J35" s="3"/>
    </row>
    <row r="36" spans="1:10" ht="12.75">
      <c r="A36" t="s">
        <v>107</v>
      </c>
      <c r="C36" s="31"/>
      <c r="E36" s="28"/>
      <c r="F36" s="28"/>
      <c r="G36" s="28"/>
      <c r="H36" s="28"/>
      <c r="I36" s="28"/>
      <c r="J36" s="9"/>
    </row>
    <row r="37" spans="1:10" ht="12.75">
      <c r="A37" t="s">
        <v>108</v>
      </c>
      <c r="C37" s="30"/>
      <c r="E37" s="8"/>
      <c r="F37" s="8"/>
      <c r="G37" s="1"/>
      <c r="H37" s="1"/>
      <c r="I37" s="1"/>
      <c r="J37" s="1"/>
    </row>
    <row r="38" spans="1:9" ht="12.75">
      <c r="A38" s="33" t="s">
        <v>109</v>
      </c>
      <c r="C38" s="17"/>
      <c r="E38" s="1"/>
      <c r="F38" s="1"/>
      <c r="I38" s="1"/>
    </row>
    <row r="40" spans="3:9" ht="12.75">
      <c r="C40" s="17"/>
      <c r="E40" s="2"/>
      <c r="F40" s="2"/>
      <c r="G40" s="3"/>
      <c r="H40" s="3"/>
      <c r="I40" s="3"/>
    </row>
    <row r="41" spans="3:9" ht="12.75">
      <c r="C41" s="32"/>
      <c r="E41" s="9"/>
      <c r="F41" s="9"/>
      <c r="G41" s="9"/>
      <c r="H41" s="9"/>
      <c r="I41" s="9"/>
    </row>
    <row r="42" spans="1:9" ht="12.75">
      <c r="A42" t="s">
        <v>94</v>
      </c>
      <c r="C42" s="17"/>
      <c r="E42" s="1" t="s">
        <v>105</v>
      </c>
      <c r="F42" s="1" t="s">
        <v>114</v>
      </c>
      <c r="G42" s="1"/>
      <c r="H42" s="1"/>
      <c r="I42" s="1"/>
    </row>
    <row r="43" spans="1:8" ht="12.75">
      <c r="A43" t="s">
        <v>114</v>
      </c>
      <c r="B43" s="22" t="s">
        <v>115</v>
      </c>
      <c r="C43" s="4" t="s">
        <v>96</v>
      </c>
      <c r="E43" t="s">
        <v>117</v>
      </c>
      <c r="F43" t="s">
        <v>117</v>
      </c>
      <c r="G43" t="s">
        <v>97</v>
      </c>
      <c r="H43" t="s">
        <v>98</v>
      </c>
    </row>
    <row r="44" spans="2:7" ht="12.75">
      <c r="B44" s="22" t="s">
        <v>116</v>
      </c>
      <c r="C44" s="4" t="s">
        <v>81</v>
      </c>
      <c r="D44" s="17" t="s">
        <v>119</v>
      </c>
      <c r="E44" t="s">
        <v>125</v>
      </c>
      <c r="F44" t="s">
        <v>126</v>
      </c>
      <c r="G44" t="s">
        <v>122</v>
      </c>
    </row>
    <row r="45" spans="1:8" ht="12.75">
      <c r="A45">
        <v>1</v>
      </c>
      <c r="B45" s="22">
        <v>0</v>
      </c>
      <c r="C45" s="4">
        <v>0.7</v>
      </c>
      <c r="D45" s="17">
        <v>1.54</v>
      </c>
      <c r="E45">
        <v>-0.79</v>
      </c>
      <c r="F45">
        <v>-0.24</v>
      </c>
      <c r="G45">
        <v>0.51</v>
      </c>
      <c r="H45">
        <v>0.19</v>
      </c>
    </row>
    <row r="46" spans="1:8" ht="12.75">
      <c r="A46">
        <v>2</v>
      </c>
      <c r="B46" s="22">
        <v>0</v>
      </c>
      <c r="C46" s="4">
        <v>-1.6</v>
      </c>
      <c r="D46" s="17">
        <v>1.54</v>
      </c>
      <c r="E46">
        <v>-0.79</v>
      </c>
      <c r="F46">
        <v>-1.94</v>
      </c>
      <c r="G46">
        <v>-1.19</v>
      </c>
      <c r="H46">
        <v>-0.41</v>
      </c>
    </row>
    <row r="47" ht="12.75">
      <c r="A47" s="3" t="s">
        <v>127</v>
      </c>
    </row>
    <row r="48" spans="1:8" ht="12.75">
      <c r="A48">
        <v>9</v>
      </c>
      <c r="B48" s="22">
        <v>1</v>
      </c>
      <c r="C48" s="4">
        <v>4.6</v>
      </c>
      <c r="D48" s="17">
        <v>1.54</v>
      </c>
      <c r="E48">
        <v>0.79</v>
      </c>
      <c r="F48">
        <v>0.76</v>
      </c>
      <c r="G48">
        <v>3.09</v>
      </c>
      <c r="H48">
        <v>1.51</v>
      </c>
    </row>
    <row r="49" spans="1:8" ht="12.75">
      <c r="A49">
        <v>10</v>
      </c>
      <c r="B49" s="22">
        <v>1</v>
      </c>
      <c r="C49" s="4">
        <v>3.4</v>
      </c>
      <c r="D49" s="17">
        <v>1.54</v>
      </c>
      <c r="E49">
        <v>0.79</v>
      </c>
      <c r="F49">
        <v>1.16</v>
      </c>
      <c r="G49">
        <v>3.49</v>
      </c>
      <c r="H49">
        <v>-0.0900000000000003</v>
      </c>
    </row>
    <row r="51" spans="2:8" ht="12.75">
      <c r="B51" s="22" t="s">
        <v>104</v>
      </c>
      <c r="C51" s="4">
        <v>1.54</v>
      </c>
      <c r="D51" s="17">
        <v>1.54</v>
      </c>
      <c r="E51">
        <v>0</v>
      </c>
      <c r="F51">
        <v>0</v>
      </c>
      <c r="G51">
        <v>1.54</v>
      </c>
      <c r="H51">
        <v>0</v>
      </c>
    </row>
    <row r="52" spans="2:8" ht="12.75">
      <c r="B52" s="22" t="s">
        <v>67</v>
      </c>
      <c r="C52" s="4">
        <v>77.368</v>
      </c>
      <c r="E52">
        <v>12.481999999999996</v>
      </c>
      <c r="F52">
        <v>58.07799999999998</v>
      </c>
      <c r="G52">
        <v>70.56</v>
      </c>
      <c r="H52">
        <v>6.807999999999999</v>
      </c>
    </row>
    <row r="53" spans="2:8" ht="12.75">
      <c r="B53" s="22" t="s">
        <v>66</v>
      </c>
      <c r="C53" s="4">
        <v>19</v>
      </c>
      <c r="E53">
        <v>1</v>
      </c>
      <c r="F53">
        <v>9</v>
      </c>
      <c r="H53">
        <v>9</v>
      </c>
    </row>
    <row r="55" spans="2:8" ht="12.75">
      <c r="B55" s="22" t="s">
        <v>43</v>
      </c>
      <c r="C55" s="4" t="s">
        <v>66</v>
      </c>
      <c r="E55" t="s">
        <v>67</v>
      </c>
      <c r="F55" t="s">
        <v>68</v>
      </c>
      <c r="G55" t="s">
        <v>69</v>
      </c>
      <c r="H55" t="s">
        <v>70</v>
      </c>
    </row>
    <row r="56" spans="2:6" ht="12.75">
      <c r="B56" s="22" t="s">
        <v>114</v>
      </c>
      <c r="C56" s="4">
        <v>9</v>
      </c>
      <c r="E56">
        <v>58.07799999999998</v>
      </c>
      <c r="F56">
        <v>6.4531111111111095</v>
      </c>
    </row>
    <row r="57" spans="2:8" ht="12.75">
      <c r="B57" s="22" t="s">
        <v>105</v>
      </c>
      <c r="C57" s="4">
        <v>1</v>
      </c>
      <c r="E57">
        <v>12.481999999999996</v>
      </c>
      <c r="F57">
        <v>12.481999999999996</v>
      </c>
      <c r="G57">
        <v>16.500881316098702</v>
      </c>
      <c r="H57">
        <v>0.002832890192305669</v>
      </c>
    </row>
    <row r="58" spans="2:6" ht="12.75">
      <c r="B58" s="22" t="s">
        <v>106</v>
      </c>
      <c r="C58" s="4">
        <v>9</v>
      </c>
      <c r="E58">
        <v>6.807999999999999</v>
      </c>
      <c r="F58">
        <v>0.7564444444444444</v>
      </c>
    </row>
    <row r="59" ht="12.75">
      <c r="E59">
        <v>77.36799999999997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0">
      <selection activeCell="E25" sqref="E25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9.00390625" style="0" customWidth="1"/>
    <col min="4" max="5" width="8.7109375" style="0" customWidth="1"/>
    <col min="6" max="6" width="6.57421875" style="0" customWidth="1"/>
    <col min="7" max="7" width="9.421875" style="0" customWidth="1"/>
    <col min="8" max="8" width="9.140625" style="3" customWidth="1"/>
    <col min="9" max="9" width="4.28125" style="14" customWidth="1"/>
    <col min="16" max="16" width="6.8515625" style="0" customWidth="1"/>
    <col min="17" max="17" width="7.57421875" style="0" customWidth="1"/>
    <col min="18" max="18" width="7.421875" style="0" customWidth="1"/>
  </cols>
  <sheetData>
    <row r="1" spans="1:10" ht="12.75">
      <c r="A1" t="s">
        <v>94</v>
      </c>
      <c r="D1" t="s">
        <v>95</v>
      </c>
      <c r="H1"/>
      <c r="I1"/>
      <c r="J1" t="s">
        <v>107</v>
      </c>
    </row>
    <row r="2" spans="1:10" ht="12.75">
      <c r="A2" s="4" t="s">
        <v>110</v>
      </c>
      <c r="B2" s="4" t="s">
        <v>110</v>
      </c>
      <c r="C2" s="4" t="s">
        <v>113</v>
      </c>
      <c r="D2" s="4" t="s">
        <v>97</v>
      </c>
      <c r="E2" s="4" t="s">
        <v>98</v>
      </c>
      <c r="F2" s="4" t="s">
        <v>99</v>
      </c>
      <c r="G2" s="4" t="s">
        <v>100</v>
      </c>
      <c r="H2" s="4" t="s">
        <v>101</v>
      </c>
      <c r="J2" t="s">
        <v>108</v>
      </c>
    </row>
    <row r="3" spans="1:11" ht="12.75">
      <c r="A3" s="4" t="s">
        <v>111</v>
      </c>
      <c r="B3" s="4" t="s">
        <v>112</v>
      </c>
      <c r="C3" s="4"/>
      <c r="D3" s="4"/>
      <c r="E3" s="4"/>
      <c r="F3" s="4" t="s">
        <v>102</v>
      </c>
      <c r="H3" s="4" t="s">
        <v>103</v>
      </c>
      <c r="K3" t="s">
        <v>109</v>
      </c>
    </row>
    <row r="4" spans="1:8" ht="12.75">
      <c r="A4" s="23">
        <f>'[1]Data'!K5</f>
        <v>0.7000000000000001</v>
      </c>
      <c r="B4" s="23">
        <f>'[1]Data'!L5</f>
        <v>1.9</v>
      </c>
      <c r="C4" s="23">
        <f aca="true" t="shared" si="0" ref="C4:C13">B4-A4</f>
        <v>1.1999999999999997</v>
      </c>
      <c r="D4" s="24">
        <f aca="true" t="shared" si="1" ref="D4:D13">AVERAGE($C$4:$C$13)</f>
        <v>1.58</v>
      </c>
      <c r="E4" s="24">
        <f aca="true" t="shared" si="2" ref="E4:E13">C4-D4</f>
        <v>-0.38000000000000034</v>
      </c>
      <c r="F4" s="25">
        <f aca="true" t="shared" si="3" ref="F4:F13">RANK(E4,$E$4:$E$13,1)</f>
        <v>4</v>
      </c>
      <c r="G4" s="24">
        <f aca="true" t="shared" si="4" ref="G4:G13">NORMDIST(E4,AVERAGE($E$4:$E$13),STDEV($E$4:$E$13),TRUE)</f>
        <v>0.3786820429107731</v>
      </c>
      <c r="H4" s="24"/>
    </row>
    <row r="5" spans="1:8" ht="12.75">
      <c r="A5" s="23">
        <f>'[1]Data'!K6</f>
        <v>-1.6</v>
      </c>
      <c r="B5" s="23">
        <f>'[1]Data'!L6</f>
        <v>0.7999999999999998</v>
      </c>
      <c r="C5" s="23">
        <f t="shared" si="0"/>
        <v>2.4</v>
      </c>
      <c r="D5" s="24">
        <f t="shared" si="1"/>
        <v>1.58</v>
      </c>
      <c r="E5" s="24">
        <f t="shared" si="2"/>
        <v>0.8199999999999998</v>
      </c>
      <c r="F5" s="25">
        <f t="shared" si="3"/>
        <v>9</v>
      </c>
      <c r="G5" s="24">
        <f t="shared" si="4"/>
        <v>0.747508314698891</v>
      </c>
      <c r="H5" s="24">
        <f aca="true" t="shared" si="5" ref="H5:H14">E4</f>
        <v>-0.38000000000000034</v>
      </c>
    </row>
    <row r="6" spans="1:8" ht="12.75">
      <c r="A6" s="23">
        <f>'[1]Data'!K7</f>
        <v>-0.20000000000000018</v>
      </c>
      <c r="B6" s="23">
        <f>'[1]Data'!L7</f>
        <v>1.0999999999999996</v>
      </c>
      <c r="C6" s="23">
        <f t="shared" si="0"/>
        <v>1.2999999999999998</v>
      </c>
      <c r="D6" s="24">
        <f t="shared" si="1"/>
        <v>1.58</v>
      </c>
      <c r="E6" s="24">
        <f t="shared" si="2"/>
        <v>-0.28000000000000025</v>
      </c>
      <c r="F6" s="25">
        <f t="shared" si="3"/>
        <v>5</v>
      </c>
      <c r="G6" s="24">
        <f t="shared" si="4"/>
        <v>0.40996189106957037</v>
      </c>
      <c r="H6" s="24">
        <f t="shared" si="5"/>
        <v>0.8199999999999998</v>
      </c>
    </row>
    <row r="7" spans="1:18" ht="12.75">
      <c r="A7" s="23">
        <f>'[1]Data'!K8</f>
        <v>-1.2000000000000002</v>
      </c>
      <c r="B7" s="23">
        <f>'[1]Data'!L8</f>
        <v>0.09999999999999964</v>
      </c>
      <c r="C7" s="23">
        <f t="shared" si="0"/>
        <v>1.2999999999999998</v>
      </c>
      <c r="D7" s="24">
        <f t="shared" si="1"/>
        <v>1.58</v>
      </c>
      <c r="E7" s="24">
        <f t="shared" si="2"/>
        <v>-0.28000000000000025</v>
      </c>
      <c r="F7" s="25">
        <f t="shared" si="3"/>
        <v>5</v>
      </c>
      <c r="G7" s="24">
        <f t="shared" si="4"/>
        <v>0.40996189106957037</v>
      </c>
      <c r="H7" s="24">
        <f t="shared" si="5"/>
        <v>-0.28000000000000025</v>
      </c>
      <c r="P7" s="9" t="s">
        <v>114</v>
      </c>
      <c r="Q7" s="20" t="str">
        <f aca="true" t="shared" si="6" ref="Q7:Q17">A3</f>
        <v>Drug A</v>
      </c>
      <c r="R7" s="20" t="str">
        <f aca="true" t="shared" si="7" ref="R7:R17">B3</f>
        <v>Drug B</v>
      </c>
    </row>
    <row r="8" spans="1:18" ht="12.75">
      <c r="A8" s="23">
        <f>'[1]Data'!K9</f>
        <v>-0.10000000000000053</v>
      </c>
      <c r="B8" s="23">
        <f>'[1]Data'!L9</f>
        <v>-0.10000000000000053</v>
      </c>
      <c r="C8" s="23">
        <f t="shared" si="0"/>
        <v>0</v>
      </c>
      <c r="D8" s="24">
        <f t="shared" si="1"/>
        <v>1.58</v>
      </c>
      <c r="E8" s="24">
        <f t="shared" si="2"/>
        <v>-1.58</v>
      </c>
      <c r="F8" s="25">
        <f t="shared" si="3"/>
        <v>1</v>
      </c>
      <c r="G8" s="24">
        <f t="shared" si="4"/>
        <v>0.09947353369425826</v>
      </c>
      <c r="H8" s="24">
        <f t="shared" si="5"/>
        <v>-0.28000000000000025</v>
      </c>
      <c r="P8" s="22">
        <v>1</v>
      </c>
      <c r="Q8" s="15">
        <f t="shared" si="6"/>
        <v>0.7000000000000001</v>
      </c>
      <c r="R8" s="15">
        <f t="shared" si="7"/>
        <v>1.9</v>
      </c>
    </row>
    <row r="9" spans="1:18" ht="12.75">
      <c r="A9" s="23">
        <f>'[1]Data'!K10</f>
        <v>3.3999999999999995</v>
      </c>
      <c r="B9" s="23">
        <f>'[1]Data'!L10</f>
        <v>4.3999999999999995</v>
      </c>
      <c r="C9" s="23">
        <f t="shared" si="0"/>
        <v>1</v>
      </c>
      <c r="D9" s="24">
        <f t="shared" si="1"/>
        <v>1.58</v>
      </c>
      <c r="E9" s="24">
        <f t="shared" si="2"/>
        <v>-0.5800000000000001</v>
      </c>
      <c r="F9" s="25">
        <f t="shared" si="3"/>
        <v>3</v>
      </c>
      <c r="G9" s="24">
        <f t="shared" si="4"/>
        <v>0.3186252890524781</v>
      </c>
      <c r="H9" s="24">
        <f t="shared" si="5"/>
        <v>-1.58</v>
      </c>
      <c r="P9" s="22">
        <v>2</v>
      </c>
      <c r="Q9" s="15">
        <f t="shared" si="6"/>
        <v>-1.6</v>
      </c>
      <c r="R9" s="15">
        <f t="shared" si="7"/>
        <v>0.7999999999999998</v>
      </c>
    </row>
    <row r="10" spans="1:18" ht="12.75">
      <c r="A10" s="23">
        <f>'[1]Data'!K11</f>
        <v>3.7</v>
      </c>
      <c r="B10" s="23">
        <f>'[1]Data'!L11</f>
        <v>5.5</v>
      </c>
      <c r="C10" s="23">
        <f t="shared" si="0"/>
        <v>1.7999999999999998</v>
      </c>
      <c r="D10" s="24">
        <f t="shared" si="1"/>
        <v>1.58</v>
      </c>
      <c r="E10" s="24">
        <f t="shared" si="2"/>
        <v>0.21999999999999975</v>
      </c>
      <c r="F10" s="25">
        <f t="shared" si="3"/>
        <v>8</v>
      </c>
      <c r="G10" s="24">
        <f t="shared" si="4"/>
        <v>0.5709771386517855</v>
      </c>
      <c r="H10" s="24">
        <f t="shared" si="5"/>
        <v>-0.5800000000000001</v>
      </c>
      <c r="P10" s="22">
        <v>3</v>
      </c>
      <c r="Q10" s="15">
        <f t="shared" si="6"/>
        <v>-0.20000000000000018</v>
      </c>
      <c r="R10" s="15">
        <f t="shared" si="7"/>
        <v>1.0999999999999996</v>
      </c>
    </row>
    <row r="11" spans="1:18" ht="12.75">
      <c r="A11" s="23">
        <f>'[1]Data'!K12</f>
        <v>0.8000000000000003</v>
      </c>
      <c r="B11" s="23">
        <f>'[1]Data'!L12</f>
        <v>1.6000000000000005</v>
      </c>
      <c r="C11" s="23">
        <f t="shared" si="0"/>
        <v>0.8000000000000003</v>
      </c>
      <c r="D11" s="24">
        <f t="shared" si="1"/>
        <v>1.58</v>
      </c>
      <c r="E11" s="24">
        <f t="shared" si="2"/>
        <v>-0.7799999999999998</v>
      </c>
      <c r="F11" s="25">
        <f t="shared" si="3"/>
        <v>2</v>
      </c>
      <c r="G11" s="24">
        <f t="shared" si="4"/>
        <v>0.26299183783180613</v>
      </c>
      <c r="H11" s="24">
        <f t="shared" si="5"/>
        <v>0.21999999999999975</v>
      </c>
      <c r="P11" s="22">
        <v>4</v>
      </c>
      <c r="Q11" s="15">
        <f t="shared" si="6"/>
        <v>-1.2000000000000002</v>
      </c>
      <c r="R11" s="15">
        <f t="shared" si="7"/>
        <v>0.09999999999999964</v>
      </c>
    </row>
    <row r="12" spans="1:18" ht="12.75">
      <c r="A12" s="23">
        <f>'[1]Data'!K13</f>
        <v>0</v>
      </c>
      <c r="B12" s="23">
        <f>'[1]Data'!L13</f>
        <v>4.6</v>
      </c>
      <c r="C12" s="23">
        <f t="shared" si="0"/>
        <v>4.6</v>
      </c>
      <c r="D12" s="24">
        <f t="shared" si="1"/>
        <v>1.58</v>
      </c>
      <c r="E12" s="24">
        <f t="shared" si="2"/>
        <v>3.0199999999999996</v>
      </c>
      <c r="F12" s="25">
        <f t="shared" si="3"/>
        <v>10</v>
      </c>
      <c r="G12" s="24">
        <f t="shared" si="4"/>
        <v>0.9929615160983448</v>
      </c>
      <c r="H12" s="24">
        <f t="shared" si="5"/>
        <v>-0.7799999999999998</v>
      </c>
      <c r="P12" s="22">
        <v>5</v>
      </c>
      <c r="Q12" s="15">
        <f t="shared" si="6"/>
        <v>-0.10000000000000053</v>
      </c>
      <c r="R12" s="15">
        <f t="shared" si="7"/>
        <v>-0.10000000000000053</v>
      </c>
    </row>
    <row r="13" spans="1:18" ht="12.75">
      <c r="A13" s="23">
        <f>'[1]Data'!K14</f>
        <v>2.0000000000000004</v>
      </c>
      <c r="B13" s="23">
        <f>'[1]Data'!L14</f>
        <v>3.4</v>
      </c>
      <c r="C13" s="23">
        <f t="shared" si="0"/>
        <v>1.3999999999999995</v>
      </c>
      <c r="D13" s="24">
        <f t="shared" si="1"/>
        <v>1.58</v>
      </c>
      <c r="E13" s="24">
        <f t="shared" si="2"/>
        <v>-0.1800000000000006</v>
      </c>
      <c r="F13" s="25">
        <f t="shared" si="3"/>
        <v>7</v>
      </c>
      <c r="G13" s="24">
        <f t="shared" si="4"/>
        <v>0.44182568313311266</v>
      </c>
      <c r="H13" s="24">
        <f t="shared" si="5"/>
        <v>3.0199999999999996</v>
      </c>
      <c r="P13" s="22">
        <v>6</v>
      </c>
      <c r="Q13" s="15">
        <f t="shared" si="6"/>
        <v>3.3999999999999995</v>
      </c>
      <c r="R13" s="15">
        <f t="shared" si="7"/>
        <v>4.3999999999999995</v>
      </c>
    </row>
    <row r="14" spans="1:18" ht="12.75">
      <c r="A14" s="26"/>
      <c r="B14" s="26"/>
      <c r="C14" s="26"/>
      <c r="D14" s="24"/>
      <c r="E14" s="24"/>
      <c r="F14" s="24"/>
      <c r="G14" s="24"/>
      <c r="H14" s="24">
        <f t="shared" si="5"/>
        <v>-0.1800000000000006</v>
      </c>
      <c r="P14" s="22">
        <v>7</v>
      </c>
      <c r="Q14" s="15">
        <f t="shared" si="6"/>
        <v>3.7</v>
      </c>
      <c r="R14" s="15">
        <f t="shared" si="7"/>
        <v>5.5</v>
      </c>
    </row>
    <row r="15" spans="2:18" ht="12.75">
      <c r="B15" s="3" t="s">
        <v>104</v>
      </c>
      <c r="C15" s="1">
        <f>AVERAGE(C4:C13)</f>
        <v>1.58</v>
      </c>
      <c r="D15" s="1">
        <f>AVERAGE(D4:D13)</f>
        <v>1.58</v>
      </c>
      <c r="E15" s="1">
        <f>AVERAGE(E4:E13)</f>
        <v>-2.220446049250313E-16</v>
      </c>
      <c r="P15" s="22">
        <v>8</v>
      </c>
      <c r="Q15" s="15">
        <f t="shared" si="6"/>
        <v>0.8000000000000003</v>
      </c>
      <c r="R15" s="15">
        <f t="shared" si="7"/>
        <v>1.6000000000000005</v>
      </c>
    </row>
    <row r="16" spans="2:18" ht="12.75">
      <c r="B16" s="3" t="s">
        <v>67</v>
      </c>
      <c r="C16" s="1">
        <f>DEVSQ(C4:C13)</f>
        <v>13.616</v>
      </c>
      <c r="D16" s="1">
        <f>DEVSQ(D4:D13)</f>
        <v>0</v>
      </c>
      <c r="E16" s="1">
        <f>DEVSQ(E4:E13)</f>
        <v>13.615999999999998</v>
      </c>
      <c r="F16" s="27"/>
      <c r="P16" s="22">
        <v>9</v>
      </c>
      <c r="Q16" s="15">
        <f t="shared" si="6"/>
        <v>0</v>
      </c>
      <c r="R16" s="15">
        <f t="shared" si="7"/>
        <v>4.6</v>
      </c>
    </row>
    <row r="17" spans="2:18" ht="12.75">
      <c r="B17" s="3" t="s">
        <v>66</v>
      </c>
      <c r="C17" s="14">
        <f>COUNT(C4:C13)-1</f>
        <v>9</v>
      </c>
      <c r="D17" s="14">
        <v>0</v>
      </c>
      <c r="E17" s="14">
        <f>C17-D17</f>
        <v>9</v>
      </c>
      <c r="F17" s="14"/>
      <c r="P17" s="22">
        <v>10</v>
      </c>
      <c r="Q17" s="15">
        <f t="shared" si="6"/>
        <v>2.0000000000000004</v>
      </c>
      <c r="R17" s="15">
        <f t="shared" si="7"/>
        <v>3.4</v>
      </c>
    </row>
    <row r="18" spans="2:18" ht="12.75">
      <c r="B18" s="3" t="s">
        <v>68</v>
      </c>
      <c r="C18" s="1">
        <f>C16/C17</f>
        <v>1.512888888888889</v>
      </c>
      <c r="D18" s="14"/>
      <c r="E18" s="14"/>
      <c r="F18" s="14"/>
      <c r="P18" s="22"/>
      <c r="Q18" s="15"/>
      <c r="R18" s="15"/>
    </row>
    <row r="19" spans="2:6" ht="12.75">
      <c r="B19" s="3" t="s">
        <v>130</v>
      </c>
      <c r="C19" s="1">
        <f>C15/SQRT((C16/C17)/10)</f>
        <v>4.062127683382037</v>
      </c>
      <c r="D19" s="8"/>
      <c r="E19" s="1"/>
      <c r="F19" s="14"/>
    </row>
    <row r="20" spans="2:6" ht="12.75">
      <c r="B20" s="3" t="s">
        <v>70</v>
      </c>
      <c r="C20" s="8">
        <f>TDIST(C19,C17,2)</f>
        <v>0.0028328901923056634</v>
      </c>
      <c r="D20" s="1"/>
      <c r="E20" s="1"/>
      <c r="F20" s="14"/>
    </row>
    <row r="21" spans="2:7" ht="12.75">
      <c r="B21" t="s">
        <v>43</v>
      </c>
      <c r="C21" s="3" t="s">
        <v>66</v>
      </c>
      <c r="D21" s="2" t="s">
        <v>67</v>
      </c>
      <c r="E21" s="2" t="s">
        <v>68</v>
      </c>
      <c r="F21" s="3" t="s">
        <v>69</v>
      </c>
      <c r="G21" s="3" t="s">
        <v>70</v>
      </c>
    </row>
    <row r="22" spans="2:7" ht="12.75">
      <c r="B22" t="s">
        <v>105</v>
      </c>
      <c r="C22" s="14">
        <v>1</v>
      </c>
      <c r="D22" s="1">
        <f>D15*D15*10</f>
        <v>24.964000000000006</v>
      </c>
      <c r="E22" s="1">
        <f>D22/C22</f>
        <v>24.964000000000006</v>
      </c>
      <c r="F22" s="1">
        <f>E22/E23</f>
        <v>16.500881316098713</v>
      </c>
      <c r="G22" s="8">
        <f>FDIST(F22,C22,C23)</f>
        <v>0.0028328901923056634</v>
      </c>
    </row>
    <row r="23" spans="2:6" ht="12.75">
      <c r="B23" t="s">
        <v>106</v>
      </c>
      <c r="C23" s="14">
        <f>E17</f>
        <v>9</v>
      </c>
      <c r="D23" s="1">
        <f>E16</f>
        <v>13.615999999999998</v>
      </c>
      <c r="E23" s="8">
        <f>D23/C23</f>
        <v>1.5128888888888887</v>
      </c>
      <c r="F23" s="1"/>
    </row>
    <row r="24" spans="4:6" ht="12.75">
      <c r="D24" s="1">
        <f>SUM(D22:D23)</f>
        <v>38.580000000000005</v>
      </c>
      <c r="E24" s="1"/>
      <c r="F24" s="1"/>
    </row>
    <row r="25" ht="12.75">
      <c r="C25" s="8"/>
    </row>
    <row r="26" spans="1:7" ht="12.75">
      <c r="A26" s="2">
        <f>AVERAGE(A4:A13)</f>
        <v>0.75</v>
      </c>
      <c r="B26" s="2">
        <f>AVERAGE(B4:B13)</f>
        <v>2.3299999999999996</v>
      </c>
      <c r="C26" s="2">
        <f>AVERAGE(C4:C13)</f>
        <v>1.58</v>
      </c>
      <c r="D26" t="s">
        <v>57</v>
      </c>
      <c r="E26" s="2"/>
      <c r="F26" s="3"/>
      <c r="G26" s="3"/>
    </row>
    <row r="27" spans="1:7" ht="12.75">
      <c r="A27" s="1">
        <f>STDEV(A4:A13)</f>
        <v>1.7890096577591623</v>
      </c>
      <c r="B27" s="1">
        <f>STDEV(B4:B13)</f>
        <v>2.0022487357968295</v>
      </c>
      <c r="C27" s="1">
        <f>STDEV(C4:C13)</f>
        <v>1.2299954832798727</v>
      </c>
      <c r="D27" t="s">
        <v>131</v>
      </c>
      <c r="E27" s="28"/>
      <c r="F27" s="28"/>
      <c r="G27" s="9"/>
    </row>
    <row r="28" spans="1:7" ht="12.75">
      <c r="A28" s="8">
        <f>A27/SQRT(10)</f>
        <v>0.5657345274557276</v>
      </c>
      <c r="B28" s="8">
        <f>B27/SQRT(10)</f>
        <v>0.6331666447310693</v>
      </c>
      <c r="C28" s="8">
        <f>C27/SQRT(10)</f>
        <v>0.3889587238883951</v>
      </c>
      <c r="D28" t="s">
        <v>91</v>
      </c>
      <c r="E28" s="1"/>
      <c r="F28" s="1"/>
      <c r="G28" s="1"/>
    </row>
    <row r="29" spans="1:6" ht="12.75">
      <c r="A29" s="1">
        <f>A26-A28*TINV(0.05,9)</f>
        <v>-0.5297813888981251</v>
      </c>
      <c r="B29" s="1">
        <f>B26-B28*TINV(0.05,9)</f>
        <v>0.8976764477464101</v>
      </c>
      <c r="C29" s="1">
        <f>C26-C28*TINV(0.05,9)</f>
        <v>0.7001135661268487</v>
      </c>
      <c r="D29" t="s">
        <v>128</v>
      </c>
      <c r="F29" s="1"/>
    </row>
    <row r="30" spans="1:4" ht="12.75">
      <c r="A30" s="1">
        <f>A26+A28*TINV(0.05,9)</f>
        <v>2.029781388898125</v>
      </c>
      <c r="B30" s="1">
        <f>B26+B28*TINV(0.05,9)</f>
        <v>3.762323552253589</v>
      </c>
      <c r="C30" s="1">
        <f>C26+C28*TINV(0.05,9)</f>
        <v>2.4598864338731516</v>
      </c>
      <c r="D30" t="s">
        <v>129</v>
      </c>
    </row>
    <row r="31" spans="3:6" ht="12.75">
      <c r="C31" s="2"/>
      <c r="D31" s="3"/>
      <c r="E31" s="3"/>
      <c r="F31" s="3"/>
    </row>
    <row r="32" ht="12.75">
      <c r="F32" s="9"/>
    </row>
    <row r="33" ht="12.75">
      <c r="F3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COEE2" shapeId="41408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I1">
      <pane ySplit="4" topLeftCell="BM5" activePane="bottomLeft" state="frozen"/>
      <selection pane="topLeft" activeCell="A1" sqref="A1"/>
      <selection pane="bottomLeft" activeCell="R16" sqref="R16"/>
    </sheetView>
  </sheetViews>
  <sheetFormatPr defaultColWidth="9.140625" defaultRowHeight="12.75"/>
  <cols>
    <col min="1" max="1" width="6.421875" style="3" customWidth="1"/>
    <col min="2" max="2" width="6.00390625" style="3" customWidth="1"/>
    <col min="3" max="3" width="7.57421875" style="3" customWidth="1"/>
    <col min="4" max="4" width="9.140625" style="20" customWidth="1"/>
    <col min="5" max="5" width="9.140625" style="21" customWidth="1"/>
    <col min="6" max="7" width="9.140625" style="3" customWidth="1"/>
    <col min="8" max="8" width="8.140625" style="3" customWidth="1"/>
    <col min="9" max="9" width="4.57421875" style="3" customWidth="1"/>
    <col min="10" max="10" width="7.140625" style="3" customWidth="1"/>
    <col min="11" max="16384" width="9.140625" style="3" customWidth="1"/>
  </cols>
  <sheetData>
    <row r="1" spans="1:7" s="12" customFormat="1" ht="12.75">
      <c r="A1" s="12" t="s">
        <v>132</v>
      </c>
      <c r="D1" s="36"/>
      <c r="E1" s="37"/>
      <c r="G1" s="12" t="s">
        <v>133</v>
      </c>
    </row>
    <row r="2" spans="1:5" s="12" customFormat="1" ht="12.75">
      <c r="A2" s="12" t="s">
        <v>134</v>
      </c>
      <c r="D2" s="36"/>
      <c r="E2" s="37"/>
    </row>
    <row r="3" spans="1:8" ht="12.75">
      <c r="A3" s="4"/>
      <c r="B3" s="4"/>
      <c r="C3" s="4"/>
      <c r="D3" s="32"/>
      <c r="E3" s="38" t="s">
        <v>135</v>
      </c>
      <c r="F3" s="4" t="s">
        <v>136</v>
      </c>
      <c r="G3" s="4"/>
      <c r="H3" s="4"/>
    </row>
    <row r="4" spans="1:10" ht="12.75">
      <c r="A4" s="4"/>
      <c r="B4" s="4"/>
      <c r="C4" s="4"/>
      <c r="D4" s="32"/>
      <c r="E4" s="38" t="s">
        <v>117</v>
      </c>
      <c r="F4" s="4" t="s">
        <v>117</v>
      </c>
      <c r="G4" s="4" t="s">
        <v>137</v>
      </c>
      <c r="H4" s="4" t="s">
        <v>7</v>
      </c>
      <c r="I4" s="3" t="s">
        <v>45</v>
      </c>
      <c r="J4" s="3" t="s">
        <v>44</v>
      </c>
    </row>
    <row r="5" spans="1:8" ht="12.75">
      <c r="A5" s="4" t="s">
        <v>138</v>
      </c>
      <c r="B5" s="4" t="s">
        <v>135</v>
      </c>
      <c r="C5" s="4" t="s">
        <v>139</v>
      </c>
      <c r="D5" s="39" t="s">
        <v>118</v>
      </c>
      <c r="E5" s="40" t="s">
        <v>140</v>
      </c>
      <c r="F5" s="11" t="s">
        <v>141</v>
      </c>
      <c r="G5" s="11" t="s">
        <v>142</v>
      </c>
      <c r="H5" s="4"/>
    </row>
    <row r="6" spans="1:16" ht="12.75">
      <c r="A6" s="4">
        <v>1</v>
      </c>
      <c r="B6" s="4">
        <v>1</v>
      </c>
      <c r="C6" s="32">
        <v>0.958</v>
      </c>
      <c r="D6" s="30">
        <f aca="true" t="shared" si="0" ref="D6:D17">AVERAGE($C$6:$C$17)</f>
        <v>0.9521666666666667</v>
      </c>
      <c r="E6" s="38">
        <f>AVERAGE($C$6:$C$9)-D6</f>
        <v>0.004583333333333273</v>
      </c>
      <c r="F6" s="32">
        <f>AVERAGE(C6,C10,C14)-D6</f>
        <v>0.004166666666666541</v>
      </c>
      <c r="G6" s="30">
        <f aca="true" t="shared" si="1" ref="G6:G17">SUM(D6:F6)</f>
        <v>0.9609166666666665</v>
      </c>
      <c r="H6" s="30">
        <f aca="true" t="shared" si="2" ref="H6:H17">C6-G6</f>
        <v>-0.0029166666666665675</v>
      </c>
      <c r="I6" s="3">
        <f aca="true" t="shared" si="3" ref="I6:I17">RANK(H6,$H$6:$H$17,1)</f>
        <v>5</v>
      </c>
      <c r="J6" s="20">
        <f aca="true" t="shared" si="4" ref="J6:J17">NORMDIST(H6,AVERAGE($H$6:$H$17),STDEV($H$6:$H$17),TRUE)</f>
        <v>0.44055616393547115</v>
      </c>
      <c r="K6" s="41"/>
      <c r="P6" s="12" t="s">
        <v>143</v>
      </c>
    </row>
    <row r="7" spans="1:20" ht="12.75">
      <c r="A7" s="4">
        <v>2</v>
      </c>
      <c r="B7" s="4">
        <v>1</v>
      </c>
      <c r="C7" s="32">
        <v>0.971</v>
      </c>
      <c r="D7" s="30">
        <f t="shared" si="0"/>
        <v>0.9521666666666667</v>
      </c>
      <c r="E7" s="38">
        <f>AVERAGE($C$6:$C$9)-D7</f>
        <v>0.004583333333333273</v>
      </c>
      <c r="F7" s="32">
        <f>AVERAGE(C7,C11,C15)-D7</f>
        <v>0.03916666666666657</v>
      </c>
      <c r="G7" s="30">
        <f t="shared" si="1"/>
        <v>0.9959166666666666</v>
      </c>
      <c r="H7" s="30">
        <f t="shared" si="2"/>
        <v>-0.024916666666666587</v>
      </c>
      <c r="I7" s="3">
        <f t="shared" si="3"/>
        <v>1</v>
      </c>
      <c r="J7" s="20">
        <f t="shared" si="4"/>
        <v>0.1006841624529361</v>
      </c>
      <c r="K7" s="30">
        <f aca="true" t="shared" si="5" ref="K7:K17">H6</f>
        <v>-0.0029166666666665675</v>
      </c>
      <c r="P7" s="12"/>
      <c r="Q7" s="3" t="s">
        <v>26</v>
      </c>
      <c r="R7" s="3" t="s">
        <v>27</v>
      </c>
      <c r="S7" s="3" t="s">
        <v>28</v>
      </c>
      <c r="T7" s="3" t="s">
        <v>47</v>
      </c>
    </row>
    <row r="8" spans="1:20" ht="12.75">
      <c r="A8" s="4">
        <v>3</v>
      </c>
      <c r="B8" s="4">
        <v>1</v>
      </c>
      <c r="C8" s="32">
        <v>0.927</v>
      </c>
      <c r="D8" s="30">
        <f t="shared" si="0"/>
        <v>0.9521666666666667</v>
      </c>
      <c r="E8" s="38">
        <f>AVERAGE($C$6:$C$9)-D8</f>
        <v>0.004583333333333273</v>
      </c>
      <c r="F8" s="32">
        <f>AVERAGE(C8,C12,C16)-D8</f>
        <v>-0.0698333333333333</v>
      </c>
      <c r="G8" s="30">
        <f t="shared" si="1"/>
        <v>0.8869166666666667</v>
      </c>
      <c r="H8" s="30">
        <f t="shared" si="2"/>
        <v>0.04008333333333336</v>
      </c>
      <c r="I8" s="3">
        <f t="shared" si="3"/>
        <v>12</v>
      </c>
      <c r="J8" s="20">
        <f t="shared" si="4"/>
        <v>0.9800784891748786</v>
      </c>
      <c r="K8" s="30">
        <f t="shared" si="5"/>
        <v>-0.024916666666666587</v>
      </c>
      <c r="P8" s="12" t="s">
        <v>29</v>
      </c>
      <c r="Q8" s="3">
        <v>0.9522</v>
      </c>
      <c r="R8" s="3">
        <v>0.0076</v>
      </c>
      <c r="S8" s="3">
        <v>124.9135</v>
      </c>
      <c r="T8" s="3">
        <v>0</v>
      </c>
    </row>
    <row r="9" spans="1:20" ht="12.75">
      <c r="A9" s="4">
        <v>4</v>
      </c>
      <c r="B9" s="4">
        <v>1</v>
      </c>
      <c r="C9" s="32">
        <v>0.971</v>
      </c>
      <c r="D9" s="30">
        <f t="shared" si="0"/>
        <v>0.9521666666666667</v>
      </c>
      <c r="E9" s="38">
        <f>AVERAGE($C$6:$C$9)-D9</f>
        <v>0.004583333333333273</v>
      </c>
      <c r="F9" s="32">
        <f>AVERAGE(C9,C13,C17)-D9</f>
        <v>0.026499999999999968</v>
      </c>
      <c r="G9" s="30">
        <f t="shared" si="1"/>
        <v>0.98325</v>
      </c>
      <c r="H9" s="30">
        <f t="shared" si="2"/>
        <v>-0.012249999999999983</v>
      </c>
      <c r="I9" s="3">
        <f t="shared" si="3"/>
        <v>4</v>
      </c>
      <c r="J9" s="20">
        <f t="shared" si="4"/>
        <v>0.2649531670025296</v>
      </c>
      <c r="K9" s="30">
        <f t="shared" si="5"/>
        <v>0.04008333333333336</v>
      </c>
      <c r="P9" s="12" t="s">
        <v>144</v>
      </c>
      <c r="Q9" s="3">
        <v>0.0175</v>
      </c>
      <c r="R9" s="3">
        <v>0.0108</v>
      </c>
      <c r="S9" s="3">
        <v>1.6234</v>
      </c>
      <c r="T9" s="3">
        <v>0.1556</v>
      </c>
    </row>
    <row r="10" spans="1:20" ht="12.75">
      <c r="A10" s="4">
        <v>1</v>
      </c>
      <c r="B10" s="4">
        <v>2</v>
      </c>
      <c r="C10" s="32">
        <v>0.986</v>
      </c>
      <c r="D10" s="30">
        <f t="shared" si="0"/>
        <v>0.9521666666666667</v>
      </c>
      <c r="E10" s="38">
        <f>AVERAGE($C$10:$C$13)-D10</f>
        <v>0.032333333333333214</v>
      </c>
      <c r="F10" s="32">
        <f>AVERAGE(C6,C10,C14)-D10</f>
        <v>0.004166666666666541</v>
      </c>
      <c r="G10" s="30">
        <f t="shared" si="1"/>
        <v>0.9886666666666665</v>
      </c>
      <c r="H10" s="30">
        <f t="shared" si="2"/>
        <v>-0.002666666666666484</v>
      </c>
      <c r="I10" s="3">
        <f t="shared" si="3"/>
        <v>6</v>
      </c>
      <c r="J10" s="20">
        <f t="shared" si="4"/>
        <v>0.4456181731481944</v>
      </c>
      <c r="K10" s="30">
        <f t="shared" si="5"/>
        <v>-0.012249999999999983</v>
      </c>
      <c r="P10" s="12" t="s">
        <v>145</v>
      </c>
      <c r="Q10" s="3">
        <v>-0.0305</v>
      </c>
      <c r="R10" s="3">
        <v>0.0062</v>
      </c>
      <c r="S10" s="3">
        <v>-4.9005</v>
      </c>
      <c r="T10" s="3">
        <v>0.0027</v>
      </c>
    </row>
    <row r="11" spans="1:20" ht="12.75">
      <c r="A11" s="4">
        <v>2</v>
      </c>
      <c r="B11" s="4">
        <v>2</v>
      </c>
      <c r="C11" s="32">
        <v>1.051</v>
      </c>
      <c r="D11" s="30">
        <f t="shared" si="0"/>
        <v>0.9521666666666667</v>
      </c>
      <c r="E11" s="38">
        <f>AVERAGE($C$10:$C$13)-D11</f>
        <v>0.032333333333333214</v>
      </c>
      <c r="F11" s="32">
        <f>AVERAGE(C7,C11,C15)-D11</f>
        <v>0.03916666666666657</v>
      </c>
      <c r="G11" s="30">
        <f t="shared" si="1"/>
        <v>1.0236666666666665</v>
      </c>
      <c r="H11" s="30">
        <f t="shared" si="2"/>
        <v>0.02733333333333343</v>
      </c>
      <c r="I11" s="3">
        <f t="shared" si="3"/>
        <v>11</v>
      </c>
      <c r="J11" s="20">
        <f t="shared" si="4"/>
        <v>0.9194801571128765</v>
      </c>
      <c r="K11" s="30">
        <f t="shared" si="5"/>
        <v>-0.002666666666666484</v>
      </c>
      <c r="P11" s="12" t="s">
        <v>146</v>
      </c>
      <c r="Q11" s="3">
        <v>0.0088</v>
      </c>
      <c r="R11" s="3">
        <v>0.0044</v>
      </c>
      <c r="S11" s="3">
        <v>2.0072</v>
      </c>
      <c r="T11" s="3">
        <v>0.0915</v>
      </c>
    </row>
    <row r="12" spans="1:20" ht="12.75">
      <c r="A12" s="4">
        <v>3</v>
      </c>
      <c r="B12" s="4">
        <v>2</v>
      </c>
      <c r="C12" s="32">
        <v>0.891</v>
      </c>
      <c r="D12" s="30">
        <f t="shared" si="0"/>
        <v>0.9521666666666667</v>
      </c>
      <c r="E12" s="38">
        <f>AVERAGE($C$10:$C$13)-D12</f>
        <v>0.032333333333333214</v>
      </c>
      <c r="F12" s="32">
        <f>AVERAGE(C8,C12,C16)-D12</f>
        <v>-0.0698333333333333</v>
      </c>
      <c r="G12" s="30">
        <f t="shared" si="1"/>
        <v>0.9146666666666666</v>
      </c>
      <c r="H12" s="30">
        <f t="shared" si="2"/>
        <v>-0.023666666666666614</v>
      </c>
      <c r="I12" s="3">
        <f t="shared" si="3"/>
        <v>2</v>
      </c>
      <c r="J12" s="20">
        <f t="shared" si="4"/>
        <v>0.11245673175335258</v>
      </c>
      <c r="K12" s="30">
        <f t="shared" si="5"/>
        <v>0.02733333333333343</v>
      </c>
      <c r="P12" s="12" t="s">
        <v>147</v>
      </c>
      <c r="Q12" s="3">
        <v>0.0139</v>
      </c>
      <c r="R12" s="3">
        <v>0.0093</v>
      </c>
      <c r="S12" s="3">
        <v>1.4862</v>
      </c>
      <c r="T12" s="3">
        <v>0.1878</v>
      </c>
    </row>
    <row r="13" spans="1:20" ht="12.75">
      <c r="A13" s="4">
        <v>4</v>
      </c>
      <c r="B13" s="4">
        <v>2</v>
      </c>
      <c r="C13" s="32">
        <v>1.01</v>
      </c>
      <c r="D13" s="30">
        <f t="shared" si="0"/>
        <v>0.9521666666666667</v>
      </c>
      <c r="E13" s="38">
        <f>AVERAGE($C$10:$C$13)-D13</f>
        <v>0.032333333333333214</v>
      </c>
      <c r="F13" s="32">
        <f>AVERAGE(C9,C13,C17)-D13</f>
        <v>0.026499999999999968</v>
      </c>
      <c r="G13" s="30">
        <f t="shared" si="1"/>
        <v>1.011</v>
      </c>
      <c r="H13" s="30">
        <f t="shared" si="2"/>
        <v>-0.0009999999999998899</v>
      </c>
      <c r="I13" s="3">
        <f t="shared" si="3"/>
        <v>8</v>
      </c>
      <c r="J13" s="20">
        <f t="shared" si="4"/>
        <v>0.4795521487134562</v>
      </c>
      <c r="K13" s="30">
        <f t="shared" si="5"/>
        <v>-0.023666666666666614</v>
      </c>
      <c r="P13" s="12" t="s">
        <v>148</v>
      </c>
      <c r="Q13" s="3">
        <v>-0.0185</v>
      </c>
      <c r="R13" s="3">
        <v>0.0054</v>
      </c>
      <c r="S13" s="3">
        <v>-3.4246</v>
      </c>
      <c r="T13" s="3">
        <v>0.0141</v>
      </c>
    </row>
    <row r="14" spans="1:11" ht="12.75">
      <c r="A14" s="4">
        <v>1</v>
      </c>
      <c r="B14" s="4">
        <v>3</v>
      </c>
      <c r="C14" s="32">
        <v>0.925</v>
      </c>
      <c r="D14" s="30">
        <f t="shared" si="0"/>
        <v>0.9521666666666667</v>
      </c>
      <c r="E14" s="38">
        <f>AVERAGE($C$14:$C$17)-D14</f>
        <v>-0.03691666666666671</v>
      </c>
      <c r="F14" s="32">
        <f>AVERAGE(C6,C10,C14)-D14</f>
        <v>0.004166666666666541</v>
      </c>
      <c r="G14" s="30">
        <f t="shared" si="1"/>
        <v>0.9194166666666665</v>
      </c>
      <c r="H14" s="30">
        <f t="shared" si="2"/>
        <v>0.005583333333333496</v>
      </c>
      <c r="I14" s="3">
        <f t="shared" si="3"/>
        <v>9</v>
      </c>
      <c r="J14" s="20">
        <f t="shared" si="4"/>
        <v>0.6126754209025245</v>
      </c>
      <c r="K14" s="30">
        <f t="shared" si="5"/>
        <v>-0.0009999999999998899</v>
      </c>
    </row>
    <row r="15" spans="1:11" ht="12.75">
      <c r="A15" s="4">
        <v>2</v>
      </c>
      <c r="B15" s="4">
        <v>3</v>
      </c>
      <c r="C15" s="32">
        <v>0.952</v>
      </c>
      <c r="D15" s="30">
        <f t="shared" si="0"/>
        <v>0.9521666666666667</v>
      </c>
      <c r="E15" s="38">
        <f>AVERAGE($C$14:$C$17)-D15</f>
        <v>-0.03691666666666671</v>
      </c>
      <c r="F15" s="32">
        <f>AVERAGE(C7,C11,C15)-D15</f>
        <v>0.03916666666666657</v>
      </c>
      <c r="G15" s="30">
        <f t="shared" si="1"/>
        <v>0.9544166666666666</v>
      </c>
      <c r="H15" s="30">
        <f t="shared" si="2"/>
        <v>-0.0024166666666666226</v>
      </c>
      <c r="I15" s="3">
        <f t="shared" si="3"/>
        <v>7</v>
      </c>
      <c r="J15" s="20">
        <f t="shared" si="4"/>
        <v>0.45068906378266926</v>
      </c>
      <c r="K15" s="30">
        <f t="shared" si="5"/>
        <v>0.005583333333333496</v>
      </c>
    </row>
    <row r="16" spans="1:18" ht="12.75">
      <c r="A16" s="4">
        <v>3</v>
      </c>
      <c r="B16" s="4">
        <v>3</v>
      </c>
      <c r="C16" s="32">
        <v>0.829</v>
      </c>
      <c r="D16" s="30">
        <f t="shared" si="0"/>
        <v>0.9521666666666667</v>
      </c>
      <c r="E16" s="38">
        <f>AVERAGE($C$14:$C$17)-D16</f>
        <v>-0.03691666666666671</v>
      </c>
      <c r="F16" s="32">
        <f>AVERAGE(C8,C12,C16)-D16</f>
        <v>-0.0698333333333333</v>
      </c>
      <c r="G16" s="30">
        <f t="shared" si="1"/>
        <v>0.8454166666666667</v>
      </c>
      <c r="H16" s="30">
        <f t="shared" si="2"/>
        <v>-0.016416666666666746</v>
      </c>
      <c r="I16" s="3">
        <f t="shared" si="3"/>
        <v>3</v>
      </c>
      <c r="J16" s="20">
        <f t="shared" si="4"/>
        <v>0.19994853799232193</v>
      </c>
      <c r="K16" s="30">
        <f t="shared" si="5"/>
        <v>-0.0024166666666666226</v>
      </c>
      <c r="R16" s="3">
        <f>SQRT(0.00069725/12)</f>
        <v>0.007622608914713299</v>
      </c>
    </row>
    <row r="17" spans="1:11" ht="12.75">
      <c r="A17" s="4">
        <v>4</v>
      </c>
      <c r="B17" s="4">
        <v>3</v>
      </c>
      <c r="C17" s="32">
        <v>0.955</v>
      </c>
      <c r="D17" s="30">
        <f t="shared" si="0"/>
        <v>0.9521666666666667</v>
      </c>
      <c r="E17" s="38">
        <f>AVERAGE($C$14:$C$17)-D17</f>
        <v>-0.03691666666666671</v>
      </c>
      <c r="F17" s="32">
        <f>AVERAGE(C9,C13,C17)-D17</f>
        <v>0.026499999999999968</v>
      </c>
      <c r="G17" s="30">
        <f t="shared" si="1"/>
        <v>0.94175</v>
      </c>
      <c r="H17" s="30">
        <f t="shared" si="2"/>
        <v>0.013249999999999984</v>
      </c>
      <c r="I17" s="3">
        <f t="shared" si="3"/>
        <v>10</v>
      </c>
      <c r="J17" s="20">
        <f t="shared" si="4"/>
        <v>0.7515661669190237</v>
      </c>
      <c r="K17" s="30">
        <f t="shared" si="5"/>
        <v>-0.016416666666666746</v>
      </c>
    </row>
    <row r="18" ht="12.75">
      <c r="K18" s="30"/>
    </row>
    <row r="19" spans="2:11" ht="12.75">
      <c r="B19" s="3" t="s">
        <v>104</v>
      </c>
      <c r="C19" s="41">
        <f>AVERAGE(C6:C17)</f>
        <v>0.9521666666666667</v>
      </c>
      <c r="E19" s="41">
        <f>AVERAGE(E6:E17)</f>
        <v>-7.401486830834377E-17</v>
      </c>
      <c r="F19" s="41">
        <f>AVERAGE(F6:F17)</f>
        <v>-5.551115123125783E-17</v>
      </c>
      <c r="G19" s="41">
        <f>AVERAGE(G6:G17)</f>
        <v>0.9521666666666667</v>
      </c>
      <c r="H19" s="41">
        <f>AVERAGE(H6:H17)</f>
        <v>6.47630097698008E-17</v>
      </c>
      <c r="J19" s="41" t="s">
        <v>149</v>
      </c>
      <c r="K19" s="41">
        <f>CORREL(H7:H17,K7:K17)</f>
        <v>-0.5570552723948737</v>
      </c>
    </row>
    <row r="20" spans="2:8" ht="12.75">
      <c r="B20" s="3" t="s">
        <v>67</v>
      </c>
      <c r="C20" s="41">
        <f>DEVSQ(C6:C17)</f>
        <v>0.03529166666666666</v>
      </c>
      <c r="E20" s="41">
        <f>DEVSQ(E6:E17)</f>
        <v>0.009717166666666647</v>
      </c>
      <c r="F20" s="41">
        <f>DEVSQ(F6:F17)</f>
        <v>0.02139099999999996</v>
      </c>
      <c r="G20" s="41">
        <f>DEVSQ(G6:G17)</f>
        <v>0.031108166666666603</v>
      </c>
      <c r="H20" s="41">
        <f>DEVSQ(H6:H17)</f>
        <v>0.004183500000000002</v>
      </c>
    </row>
    <row r="21" spans="2:8" s="16" customFormat="1" ht="12.75">
      <c r="B21" s="16" t="s">
        <v>66</v>
      </c>
      <c r="C21" s="16">
        <f>COUNT(C6:C17)-1</f>
        <v>11</v>
      </c>
      <c r="E21" s="16">
        <v>2</v>
      </c>
      <c r="F21" s="16">
        <v>3</v>
      </c>
      <c r="G21" s="16">
        <f>SUM(E21:F21)</f>
        <v>5</v>
      </c>
      <c r="H21" s="16">
        <f>C21-G21</f>
        <v>6</v>
      </c>
    </row>
    <row r="23" spans="2:8" ht="12.75">
      <c r="B23" s="22" t="s">
        <v>43</v>
      </c>
      <c r="C23" s="4" t="s">
        <v>66</v>
      </c>
      <c r="D23" s="17"/>
      <c r="E23" s="2" t="s">
        <v>67</v>
      </c>
      <c r="F23" s="2" t="s">
        <v>68</v>
      </c>
      <c r="G23" s="3" t="s">
        <v>69</v>
      </c>
      <c r="H23" s="3" t="s">
        <v>70</v>
      </c>
    </row>
    <row r="24" spans="2:8" ht="12.75">
      <c r="B24" s="22" t="s">
        <v>136</v>
      </c>
      <c r="C24" s="22">
        <f>F21</f>
        <v>3</v>
      </c>
      <c r="D24" s="17"/>
      <c r="E24" s="41">
        <f>F20</f>
        <v>0.02139099999999996</v>
      </c>
      <c r="F24" s="8">
        <f>E24/C24</f>
        <v>0.007130333333333319</v>
      </c>
      <c r="G24" s="2"/>
      <c r="H24" s="2"/>
    </row>
    <row r="25" spans="2:8" ht="12.75">
      <c r="B25" s="22" t="s">
        <v>135</v>
      </c>
      <c r="C25" s="22">
        <f>E21</f>
        <v>2</v>
      </c>
      <c r="D25" s="17"/>
      <c r="E25" s="8">
        <f>E20</f>
        <v>0.009717166666666647</v>
      </c>
      <c r="F25" s="8">
        <f>E25/C25</f>
        <v>0.004858583333333323</v>
      </c>
      <c r="G25" s="1">
        <f>F25/F26</f>
        <v>6.968208437910822</v>
      </c>
      <c r="H25" s="9">
        <f>FDIST(G25,C25,C26)</f>
        <v>0.027259157710049286</v>
      </c>
    </row>
    <row r="26" spans="2:8" ht="12.75">
      <c r="B26" s="22" t="s">
        <v>106</v>
      </c>
      <c r="C26" s="22">
        <f>H21</f>
        <v>6</v>
      </c>
      <c r="D26" s="17"/>
      <c r="E26" s="8">
        <f>H20</f>
        <v>0.004183500000000002</v>
      </c>
      <c r="F26" s="8">
        <f>E26/C26</f>
        <v>0.0006972500000000004</v>
      </c>
      <c r="G26"/>
      <c r="H26"/>
    </row>
    <row r="27" spans="2:8" ht="12.75">
      <c r="B27" s="22"/>
      <c r="C27" s="4"/>
      <c r="D27" s="17"/>
      <c r="E27" s="8">
        <f>SUM(E24:E26)</f>
        <v>0.0352916666666666</v>
      </c>
      <c r="F27" s="8"/>
      <c r="G27"/>
      <c r="H27" s="1"/>
    </row>
    <row r="30" spans="7:8" ht="12.75">
      <c r="G30" s="3">
        <v>1</v>
      </c>
      <c r="H30" s="3">
        <v>-0.0029166666666665675</v>
      </c>
    </row>
    <row r="31" spans="7:8" ht="12.75">
      <c r="G31" s="3">
        <v>1</v>
      </c>
      <c r="H31" s="3">
        <v>-0.024916666666666587</v>
      </c>
    </row>
    <row r="32" spans="7:8" ht="12.75">
      <c r="G32" s="3">
        <v>1</v>
      </c>
      <c r="H32" s="3">
        <v>0.04008333333333336</v>
      </c>
    </row>
    <row r="33" spans="7:8" ht="12.75">
      <c r="G33" s="3">
        <v>2</v>
      </c>
      <c r="H33" s="3">
        <v>-0.012249999999999983</v>
      </c>
    </row>
    <row r="34" spans="7:8" ht="12.75">
      <c r="G34" s="3">
        <v>2</v>
      </c>
      <c r="H34" s="3">
        <v>-0.002666666666666484</v>
      </c>
    </row>
    <row r="35" spans="7:8" ht="12.75">
      <c r="G35" s="3">
        <v>2</v>
      </c>
      <c r="H35" s="3">
        <v>0.02733333333333343</v>
      </c>
    </row>
    <row r="36" spans="7:8" ht="12.75">
      <c r="G36" s="3">
        <v>3</v>
      </c>
      <c r="H36" s="3">
        <v>-0.023666666666666614</v>
      </c>
    </row>
    <row r="37" spans="7:8" ht="12.75">
      <c r="G37" s="3">
        <v>3</v>
      </c>
      <c r="H37" s="3">
        <v>-0.0009999999999998899</v>
      </c>
    </row>
    <row r="38" spans="7:8" ht="12.75">
      <c r="G38" s="3">
        <v>3</v>
      </c>
      <c r="H38" s="3">
        <v>0.005583333333333496</v>
      </c>
    </row>
    <row r="39" spans="7:8" ht="12.75">
      <c r="G39" s="3">
        <v>4</v>
      </c>
      <c r="H39" s="3">
        <v>-0.0024166666666666226</v>
      </c>
    </row>
    <row r="40" spans="7:8" ht="12.75">
      <c r="G40" s="3">
        <v>4</v>
      </c>
      <c r="H40" s="3">
        <v>-0.016416666666666746</v>
      </c>
    </row>
    <row r="41" spans="7:8" ht="12.75">
      <c r="G41" s="3">
        <v>4</v>
      </c>
      <c r="H41" s="3">
        <v>0.013249999999999984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07"/>
  <sheetViews>
    <sheetView workbookViewId="0" topLeftCell="A1">
      <selection activeCell="D15" sqref="D15"/>
    </sheetView>
  </sheetViews>
  <sheetFormatPr defaultColWidth="9.140625" defaultRowHeight="12.75"/>
  <cols>
    <col min="3" max="3" width="9.57421875" style="0" bestFit="1" customWidth="1"/>
  </cols>
  <sheetData>
    <row r="1" spans="1:8" ht="12.75">
      <c r="A1" s="14" t="s">
        <v>35</v>
      </c>
      <c r="B1" s="14"/>
      <c r="C1" s="14"/>
      <c r="D1" s="14"/>
      <c r="G1" s="15"/>
      <c r="H1" s="1" t="s">
        <v>36</v>
      </c>
    </row>
    <row r="2" spans="1:8" ht="12.75">
      <c r="A2" s="14"/>
      <c r="B2" t="s">
        <v>37</v>
      </c>
      <c r="C2" s="14"/>
      <c r="D2" s="14"/>
      <c r="G2" s="15"/>
      <c r="H2" s="1" t="s">
        <v>38</v>
      </c>
    </row>
    <row r="3" spans="2:15" ht="12.75">
      <c r="B3" s="14" t="s">
        <v>43</v>
      </c>
      <c r="C3" t="s">
        <v>42</v>
      </c>
      <c r="D3" t="s">
        <v>151</v>
      </c>
      <c r="E3" s="14" t="s">
        <v>43</v>
      </c>
      <c r="F3" t="s">
        <v>42</v>
      </c>
      <c r="G3" t="s">
        <v>151</v>
      </c>
      <c r="H3" s="15"/>
      <c r="I3" s="14" t="s">
        <v>43</v>
      </c>
      <c r="J3" t="s">
        <v>42</v>
      </c>
      <c r="K3" t="s">
        <v>151</v>
      </c>
      <c r="L3" s="1"/>
      <c r="M3" s="14" t="s">
        <v>43</v>
      </c>
      <c r="N3" t="s">
        <v>42</v>
      </c>
      <c r="O3" t="s">
        <v>151</v>
      </c>
    </row>
    <row r="4" spans="1:23" ht="12.75">
      <c r="A4" t="s">
        <v>150</v>
      </c>
      <c r="B4">
        <v>0.6211</v>
      </c>
      <c r="C4">
        <v>14.7666</v>
      </c>
      <c r="D4">
        <v>2.74552</v>
      </c>
      <c r="E4">
        <v>0.6211</v>
      </c>
      <c r="F4">
        <v>14.7666</v>
      </c>
      <c r="G4">
        <v>2.74552</v>
      </c>
      <c r="H4" s="15"/>
      <c r="I4">
        <v>0.6211</v>
      </c>
      <c r="J4">
        <v>14.7666</v>
      </c>
      <c r="K4">
        <v>2.74552</v>
      </c>
      <c r="L4" s="1"/>
      <c r="M4">
        <v>0.6211</v>
      </c>
      <c r="N4">
        <v>14.7666</v>
      </c>
      <c r="O4">
        <v>2.74552</v>
      </c>
      <c r="Q4">
        <v>0.6211</v>
      </c>
      <c r="R4">
        <v>14.7666</v>
      </c>
      <c r="S4">
        <v>2.74552</v>
      </c>
      <c r="U4">
        <v>0.6211</v>
      </c>
      <c r="V4">
        <v>14.7666</v>
      </c>
      <c r="W4">
        <v>2.74552</v>
      </c>
    </row>
    <row r="5" spans="1:23" ht="12.75">
      <c r="A5" t="s">
        <v>153</v>
      </c>
      <c r="B5">
        <f aca="true" t="shared" si="0" ref="B5:D6">E5+I5+M5+Q5+U5</f>
        <v>5000</v>
      </c>
      <c r="C5">
        <f t="shared" si="0"/>
        <v>5000</v>
      </c>
      <c r="D5">
        <f t="shared" si="0"/>
        <v>5000</v>
      </c>
      <c r="E5">
        <f>COUNT(E8:E1100)</f>
        <v>1000</v>
      </c>
      <c r="F5">
        <f>COUNT(F8:F1100)</f>
        <v>1000</v>
      </c>
      <c r="G5">
        <f>COUNT(G8:G1100)</f>
        <v>1000</v>
      </c>
      <c r="H5" s="15"/>
      <c r="I5">
        <f>COUNT(I8:I1100)</f>
        <v>1000</v>
      </c>
      <c r="J5">
        <f>COUNT(J8:J1100)</f>
        <v>1000</v>
      </c>
      <c r="K5">
        <f>COUNT(K8:K1100)</f>
        <v>1000</v>
      </c>
      <c r="L5" s="1"/>
      <c r="M5">
        <f>COUNT(M8:M1100)</f>
        <v>1000</v>
      </c>
      <c r="N5">
        <f>COUNT(N8:N1100)</f>
        <v>1000</v>
      </c>
      <c r="O5">
        <f>COUNT(O8:O1100)</f>
        <v>1000</v>
      </c>
      <c r="Q5">
        <f>COUNT(Q8:Q1100)</f>
        <v>1000</v>
      </c>
      <c r="R5">
        <f>COUNT(R8:R1100)</f>
        <v>1000</v>
      </c>
      <c r="S5">
        <f>COUNT(S8:S1100)</f>
        <v>1000</v>
      </c>
      <c r="U5">
        <f>COUNT(U8:U1100)</f>
        <v>1000</v>
      </c>
      <c r="V5">
        <f>COUNT(V8:V1100)</f>
        <v>1000</v>
      </c>
      <c r="W5">
        <f>COUNT(W8:W1100)</f>
        <v>1000</v>
      </c>
    </row>
    <row r="6" spans="1:23" ht="12.75">
      <c r="A6" t="s">
        <v>152</v>
      </c>
      <c r="B6">
        <f t="shared" si="0"/>
        <v>2688</v>
      </c>
      <c r="C6">
        <f t="shared" si="0"/>
        <v>1</v>
      </c>
      <c r="D6">
        <f t="shared" si="0"/>
        <v>351</v>
      </c>
      <c r="E6" s="14">
        <f>COUNTIF(E8:E1100,"&gt;0.6211")</f>
        <v>523</v>
      </c>
      <c r="F6" s="14">
        <f>COUNTIF(F8:F1100,"&gt;14.7666")</f>
        <v>0</v>
      </c>
      <c r="G6" s="14">
        <f>COUNTIF(G8:G1100,"&gt;2.74552")</f>
        <v>71</v>
      </c>
      <c r="H6" s="15"/>
      <c r="I6" s="14">
        <f>COUNTIF(I8:I1100,"&gt;0.6211")</f>
        <v>540</v>
      </c>
      <c r="J6" s="14">
        <f>COUNTIF(J8:J1100,"&gt;14.7666")</f>
        <v>0</v>
      </c>
      <c r="K6" s="14">
        <f>COUNTIF(K8:K1100,"&gt;2.74552")</f>
        <v>87</v>
      </c>
      <c r="L6" s="1"/>
      <c r="M6" s="14">
        <f>COUNTIF(M8:M1100,"&gt;0.6211")</f>
        <v>535</v>
      </c>
      <c r="N6" s="14">
        <f>COUNTIF(N8:N1100,"&gt;14.7666")</f>
        <v>0</v>
      </c>
      <c r="O6" s="14">
        <f>COUNTIF(O8:O1100,"&gt;2.74552")</f>
        <v>63</v>
      </c>
      <c r="Q6" s="14">
        <f>COUNTIF(Q8:Q1100,"&gt;0.6211")</f>
        <v>539</v>
      </c>
      <c r="R6" s="14">
        <f>COUNTIF(R8:R1100,"&gt;14.7666")</f>
        <v>0</v>
      </c>
      <c r="S6" s="14">
        <f>COUNTIF(S8:S1100,"&gt;2.74552")</f>
        <v>56</v>
      </c>
      <c r="U6" s="14">
        <f>COUNTIF(U8:U1100,"&gt;0.6211")</f>
        <v>551</v>
      </c>
      <c r="V6" s="14">
        <f>COUNTIF(V8:V1100,"&gt;14.7666")</f>
        <v>1</v>
      </c>
      <c r="W6" s="14">
        <f>COUNTIF(W8:W1100,"&gt;2.74552")</f>
        <v>74</v>
      </c>
    </row>
    <row r="7" spans="1:23" ht="12.75">
      <c r="A7" t="s">
        <v>154</v>
      </c>
      <c r="B7" s="9">
        <f aca="true" t="shared" si="1" ref="B7:G7">B6/B5</f>
        <v>0.5376</v>
      </c>
      <c r="C7" s="27">
        <f t="shared" si="1"/>
        <v>0.0002</v>
      </c>
      <c r="D7" s="9">
        <f t="shared" si="1"/>
        <v>0.0702</v>
      </c>
      <c r="E7" s="9">
        <f t="shared" si="1"/>
        <v>0.523</v>
      </c>
      <c r="F7" s="9">
        <f t="shared" si="1"/>
        <v>0</v>
      </c>
      <c r="G7" s="9">
        <f t="shared" si="1"/>
        <v>0.071</v>
      </c>
      <c r="H7" s="15"/>
      <c r="I7" s="9">
        <f>I6/I5</f>
        <v>0.54</v>
      </c>
      <c r="J7" s="9">
        <f>J6/J5</f>
        <v>0</v>
      </c>
      <c r="K7" s="9">
        <f>K6/K5</f>
        <v>0.087</v>
      </c>
      <c r="L7" s="1"/>
      <c r="M7" s="9">
        <f>M6/M5</f>
        <v>0.535</v>
      </c>
      <c r="N7" s="9">
        <f>N6/N5</f>
        <v>0</v>
      </c>
      <c r="O7" s="9">
        <f>O6/O5</f>
        <v>0.063</v>
      </c>
      <c r="Q7" s="9">
        <f>Q6/Q5</f>
        <v>0.539</v>
      </c>
      <c r="R7" s="9">
        <f>R6/R5</f>
        <v>0</v>
      </c>
      <c r="S7" s="9">
        <f>S6/S5</f>
        <v>0.056</v>
      </c>
      <c r="U7" s="9">
        <f>U6/U5</f>
        <v>0.551</v>
      </c>
      <c r="V7" s="9">
        <f>V6/V5</f>
        <v>0.001</v>
      </c>
      <c r="W7" s="9">
        <f>W6/W5</f>
        <v>0.074</v>
      </c>
    </row>
    <row r="8" spans="5:23" ht="12.75">
      <c r="E8">
        <v>0.6211</v>
      </c>
      <c r="F8">
        <v>14.7666</v>
      </c>
      <c r="G8">
        <v>2.74552</v>
      </c>
      <c r="I8">
        <v>0.59491</v>
      </c>
      <c r="J8">
        <v>2.2738</v>
      </c>
      <c r="K8">
        <v>0.62789</v>
      </c>
      <c r="M8">
        <v>0.27009</v>
      </c>
      <c r="N8">
        <v>0.5492</v>
      </c>
      <c r="O8">
        <v>0.2457</v>
      </c>
      <c r="Q8">
        <v>1.21703</v>
      </c>
      <c r="R8">
        <v>1.0381</v>
      </c>
      <c r="S8">
        <v>1.1149</v>
      </c>
      <c r="U8">
        <v>3.77954</v>
      </c>
      <c r="V8">
        <v>2.9902</v>
      </c>
      <c r="W8">
        <v>0.05715</v>
      </c>
    </row>
    <row r="9" spans="1:23" ht="12.75">
      <c r="A9" t="s">
        <v>70</v>
      </c>
      <c r="B9" s="9">
        <f>FDIST(B4,2,56)</f>
        <v>0.5410132327953343</v>
      </c>
      <c r="C9" s="42">
        <f>FDIST(C4,1,56)</f>
        <v>0.00031286230713748045</v>
      </c>
      <c r="D9" s="9">
        <f>FDIST(D4,2,56)</f>
        <v>0.0728674014994668</v>
      </c>
      <c r="E9">
        <v>0.9575</v>
      </c>
      <c r="F9">
        <v>0.87</v>
      </c>
      <c r="G9">
        <v>0.01339</v>
      </c>
      <c r="I9">
        <v>0.17875</v>
      </c>
      <c r="J9">
        <v>3.2822</v>
      </c>
      <c r="K9">
        <v>1.33204</v>
      </c>
      <c r="M9">
        <v>2.56708</v>
      </c>
      <c r="N9">
        <v>0.4389</v>
      </c>
      <c r="O9">
        <v>0.4425</v>
      </c>
      <c r="Q9">
        <v>0.6486</v>
      </c>
      <c r="R9">
        <v>0.59784</v>
      </c>
      <c r="S9">
        <v>1.1056</v>
      </c>
      <c r="U9">
        <v>0.35908</v>
      </c>
      <c r="V9">
        <v>0.1926</v>
      </c>
      <c r="W9">
        <v>0.37145</v>
      </c>
    </row>
    <row r="10" spans="5:23" ht="12.75">
      <c r="E10">
        <v>0.6707</v>
      </c>
      <c r="F10">
        <v>4.2474</v>
      </c>
      <c r="G10">
        <v>0.73933</v>
      </c>
      <c r="I10">
        <v>1.07579</v>
      </c>
      <c r="J10">
        <v>0.1828</v>
      </c>
      <c r="K10">
        <v>0.16728</v>
      </c>
      <c r="M10">
        <v>1.015</v>
      </c>
      <c r="N10">
        <v>0.0009</v>
      </c>
      <c r="O10">
        <v>0.0312</v>
      </c>
      <c r="Q10">
        <v>4.02364</v>
      </c>
      <c r="R10">
        <v>1.16228</v>
      </c>
      <c r="S10">
        <v>2.8697</v>
      </c>
      <c r="U10">
        <v>1.27713</v>
      </c>
      <c r="V10">
        <v>0.0197</v>
      </c>
      <c r="W10">
        <v>1.19463</v>
      </c>
    </row>
    <row r="11" spans="1:23" ht="12.75">
      <c r="A11" t="s">
        <v>155</v>
      </c>
      <c r="B11">
        <f>B9/B7</f>
        <v>1.0063490193365594</v>
      </c>
      <c r="C11">
        <f>C9/C7</f>
        <v>1.5643115356874022</v>
      </c>
      <c r="D11">
        <f>D9/D7</f>
        <v>1.037997172357077</v>
      </c>
      <c r="E11">
        <v>0.0623</v>
      </c>
      <c r="F11">
        <v>0.2583</v>
      </c>
      <c r="G11">
        <v>1.62579</v>
      </c>
      <c r="I11">
        <v>1.80412</v>
      </c>
      <c r="J11">
        <v>0.3451</v>
      </c>
      <c r="K11">
        <v>0.06137</v>
      </c>
      <c r="M11">
        <v>0.14901</v>
      </c>
      <c r="N11">
        <v>0.0111</v>
      </c>
      <c r="O11">
        <v>0.2641</v>
      </c>
      <c r="Q11">
        <v>0.92776</v>
      </c>
      <c r="R11">
        <v>4.45049</v>
      </c>
      <c r="S11">
        <v>1.841</v>
      </c>
      <c r="U11">
        <v>0.23486</v>
      </c>
      <c r="V11">
        <v>0.1204</v>
      </c>
      <c r="W11">
        <v>2.93893</v>
      </c>
    </row>
    <row r="12" spans="5:23" ht="12.75">
      <c r="E12">
        <v>0.0795</v>
      </c>
      <c r="F12">
        <v>0.2908</v>
      </c>
      <c r="G12">
        <v>0.0318</v>
      </c>
      <c r="I12">
        <v>1.12367</v>
      </c>
      <c r="J12">
        <v>0.0151</v>
      </c>
      <c r="K12">
        <v>0.59103</v>
      </c>
      <c r="M12">
        <v>0.58022</v>
      </c>
      <c r="N12">
        <v>0.2509</v>
      </c>
      <c r="O12">
        <v>0.2814</v>
      </c>
      <c r="Q12">
        <v>0.54036</v>
      </c>
      <c r="R12">
        <v>0.44247</v>
      </c>
      <c r="S12">
        <v>2.7126</v>
      </c>
      <c r="U12">
        <v>0.26268</v>
      </c>
      <c r="V12">
        <v>1.7564</v>
      </c>
      <c r="W12">
        <v>0.05082</v>
      </c>
    </row>
    <row r="13" spans="5:23" ht="12.75">
      <c r="E13">
        <v>0.1613</v>
      </c>
      <c r="F13">
        <v>0.0036</v>
      </c>
      <c r="G13">
        <v>0.47384</v>
      </c>
      <c r="I13">
        <v>0.1655</v>
      </c>
      <c r="J13">
        <v>0.9814</v>
      </c>
      <c r="K13">
        <v>3.36128</v>
      </c>
      <c r="M13">
        <v>0.45456</v>
      </c>
      <c r="N13">
        <v>0.049</v>
      </c>
      <c r="O13">
        <v>2.8939</v>
      </c>
      <c r="Q13">
        <v>0.28864</v>
      </c>
      <c r="R13">
        <v>2.87517</v>
      </c>
      <c r="S13">
        <v>0.6745</v>
      </c>
      <c r="U13">
        <v>0.78347</v>
      </c>
      <c r="V13">
        <v>0.1035</v>
      </c>
      <c r="W13">
        <v>0.68253</v>
      </c>
    </row>
    <row r="14" spans="5:23" ht="12.75">
      <c r="E14">
        <v>0.1639</v>
      </c>
      <c r="F14">
        <v>0.5636</v>
      </c>
      <c r="G14">
        <v>3.54986</v>
      </c>
      <c r="I14">
        <v>0.50535</v>
      </c>
      <c r="J14">
        <v>1.1691</v>
      </c>
      <c r="K14">
        <v>0.08651</v>
      </c>
      <c r="M14">
        <v>0.58354</v>
      </c>
      <c r="N14">
        <v>2.304</v>
      </c>
      <c r="O14">
        <v>1.0148</v>
      </c>
      <c r="Q14">
        <v>0.37498</v>
      </c>
      <c r="R14">
        <v>0.07495</v>
      </c>
      <c r="S14">
        <v>0.6919</v>
      </c>
      <c r="U14">
        <v>1.26094</v>
      </c>
      <c r="V14">
        <v>0.7766</v>
      </c>
      <c r="W14">
        <v>0.39227</v>
      </c>
    </row>
    <row r="15" spans="5:23" ht="12.75">
      <c r="E15">
        <v>0.6317</v>
      </c>
      <c r="F15">
        <v>7.0941</v>
      </c>
      <c r="G15">
        <v>0.4786</v>
      </c>
      <c r="I15">
        <v>0.69772</v>
      </c>
      <c r="J15">
        <v>0.0283</v>
      </c>
      <c r="K15">
        <v>0.66934</v>
      </c>
      <c r="M15">
        <v>0.98338</v>
      </c>
      <c r="N15">
        <v>0.0038</v>
      </c>
      <c r="O15">
        <v>0.9234</v>
      </c>
      <c r="Q15">
        <v>1.4002</v>
      </c>
      <c r="R15">
        <v>0.01937</v>
      </c>
      <c r="S15">
        <v>0.6382</v>
      </c>
      <c r="U15">
        <v>0.1204</v>
      </c>
      <c r="V15">
        <v>0.3457</v>
      </c>
      <c r="W15">
        <v>0.31823</v>
      </c>
    </row>
    <row r="16" spans="5:23" ht="12.75">
      <c r="E16">
        <v>0.4163</v>
      </c>
      <c r="F16">
        <v>0.0002</v>
      </c>
      <c r="G16">
        <v>1.12817</v>
      </c>
      <c r="I16">
        <v>0.11802</v>
      </c>
      <c r="J16">
        <v>1.301</v>
      </c>
      <c r="K16">
        <v>0.3315</v>
      </c>
      <c r="M16">
        <v>0.34373</v>
      </c>
      <c r="N16">
        <v>0.0009</v>
      </c>
      <c r="O16">
        <v>0.4356</v>
      </c>
      <c r="Q16">
        <v>0.01963</v>
      </c>
      <c r="R16">
        <v>4.68397</v>
      </c>
      <c r="S16">
        <v>2.3306</v>
      </c>
      <c r="U16">
        <v>0.96737</v>
      </c>
      <c r="V16">
        <v>0.3468</v>
      </c>
      <c r="W16">
        <v>1.0387</v>
      </c>
    </row>
    <row r="17" spans="5:23" ht="12.75">
      <c r="E17">
        <v>0.3628</v>
      </c>
      <c r="F17">
        <v>2.6852</v>
      </c>
      <c r="G17">
        <v>0.32914</v>
      </c>
      <c r="I17">
        <v>0.59121</v>
      </c>
      <c r="J17">
        <v>0.2667</v>
      </c>
      <c r="K17">
        <v>0.30809</v>
      </c>
      <c r="M17">
        <v>1.32783</v>
      </c>
      <c r="N17">
        <v>1.7056</v>
      </c>
      <c r="O17">
        <v>0.1865</v>
      </c>
      <c r="Q17">
        <v>0.19018</v>
      </c>
      <c r="R17">
        <v>3.79028</v>
      </c>
      <c r="S17">
        <v>0.3859</v>
      </c>
      <c r="U17">
        <v>0.26462</v>
      </c>
      <c r="V17">
        <v>0.0145</v>
      </c>
      <c r="W17">
        <v>0.16503</v>
      </c>
    </row>
    <row r="18" spans="5:23" ht="12.75">
      <c r="E18">
        <v>0.0922</v>
      </c>
      <c r="F18">
        <v>0.1606</v>
      </c>
      <c r="G18">
        <v>1.68627</v>
      </c>
      <c r="I18">
        <v>0.71899</v>
      </c>
      <c r="J18">
        <v>0.7174</v>
      </c>
      <c r="K18">
        <v>0.73464</v>
      </c>
      <c r="M18">
        <v>0.25328</v>
      </c>
      <c r="N18">
        <v>5.2686</v>
      </c>
      <c r="O18">
        <v>0.1409</v>
      </c>
      <c r="Q18">
        <v>2.35186</v>
      </c>
      <c r="R18">
        <v>0.96084</v>
      </c>
      <c r="S18">
        <v>0.5357</v>
      </c>
      <c r="U18">
        <v>1.20777</v>
      </c>
      <c r="V18">
        <v>0.1737</v>
      </c>
      <c r="W18">
        <v>0.65846</v>
      </c>
    </row>
    <row r="19" spans="5:23" ht="12.75">
      <c r="E19">
        <v>0.9114</v>
      </c>
      <c r="F19">
        <v>0.2911</v>
      </c>
      <c r="G19">
        <v>0.80981</v>
      </c>
      <c r="I19">
        <v>0.18387</v>
      </c>
      <c r="J19">
        <v>0.2862</v>
      </c>
      <c r="K19">
        <v>1.0579</v>
      </c>
      <c r="M19">
        <v>0.24846</v>
      </c>
      <c r="N19">
        <v>2.0168</v>
      </c>
      <c r="O19">
        <v>0.692</v>
      </c>
      <c r="Q19">
        <v>0.1609</v>
      </c>
      <c r="R19">
        <v>0.01104</v>
      </c>
      <c r="S19">
        <v>0.2028</v>
      </c>
      <c r="U19">
        <v>0.20186</v>
      </c>
      <c r="V19">
        <v>0.1978</v>
      </c>
      <c r="W19">
        <v>1.27475</v>
      </c>
    </row>
    <row r="20" spans="5:23" ht="12.75">
      <c r="E20">
        <v>0.0855</v>
      </c>
      <c r="F20">
        <v>0.4732</v>
      </c>
      <c r="G20">
        <v>2.37448</v>
      </c>
      <c r="I20">
        <v>0.58293</v>
      </c>
      <c r="J20">
        <v>0.6797</v>
      </c>
      <c r="K20">
        <v>0.39703</v>
      </c>
      <c r="M20">
        <v>0.24596</v>
      </c>
      <c r="N20">
        <v>2.2953</v>
      </c>
      <c r="O20">
        <v>0.0592</v>
      </c>
      <c r="Q20">
        <v>0.11542</v>
      </c>
      <c r="R20">
        <v>1.17301</v>
      </c>
      <c r="S20">
        <v>0.5685</v>
      </c>
      <c r="U20">
        <v>2.6289</v>
      </c>
      <c r="V20">
        <v>1.5583</v>
      </c>
      <c r="W20">
        <v>1.52383</v>
      </c>
    </row>
    <row r="21" spans="5:23" ht="12.75">
      <c r="E21">
        <v>0.505</v>
      </c>
      <c r="F21">
        <v>3.0991</v>
      </c>
      <c r="G21">
        <v>0.9608</v>
      </c>
      <c r="I21">
        <v>0.98296</v>
      </c>
      <c r="J21">
        <v>0.0775</v>
      </c>
      <c r="K21">
        <v>1.04876</v>
      </c>
      <c r="M21">
        <v>0.95926</v>
      </c>
      <c r="N21">
        <v>3.5477</v>
      </c>
      <c r="O21">
        <v>0.7037</v>
      </c>
      <c r="Q21">
        <v>0.30384</v>
      </c>
      <c r="R21">
        <v>3.04302</v>
      </c>
      <c r="S21">
        <v>1.1805</v>
      </c>
      <c r="U21">
        <v>0.43955</v>
      </c>
      <c r="V21">
        <v>0.1566</v>
      </c>
      <c r="W21">
        <v>0.63279</v>
      </c>
    </row>
    <row r="22" spans="5:23" ht="12.75">
      <c r="E22">
        <v>0.3116</v>
      </c>
      <c r="F22">
        <v>2.3952</v>
      </c>
      <c r="G22">
        <v>0.01714</v>
      </c>
      <c r="I22">
        <v>1.58551</v>
      </c>
      <c r="J22">
        <v>0.3792</v>
      </c>
      <c r="K22">
        <v>0.01712</v>
      </c>
      <c r="M22">
        <v>0.31659</v>
      </c>
      <c r="N22">
        <v>0.0236</v>
      </c>
      <c r="O22">
        <v>1.3969</v>
      </c>
      <c r="Q22">
        <v>0.03879</v>
      </c>
      <c r="R22">
        <v>0.22991</v>
      </c>
      <c r="S22">
        <v>0.1237</v>
      </c>
      <c r="U22">
        <v>0.21881</v>
      </c>
      <c r="V22">
        <v>2.6017</v>
      </c>
      <c r="W22">
        <v>0.15026</v>
      </c>
    </row>
    <row r="23" spans="5:23" ht="12.75">
      <c r="E23">
        <v>0.5129</v>
      </c>
      <c r="F23">
        <v>0.0009</v>
      </c>
      <c r="G23">
        <v>0.44185</v>
      </c>
      <c r="I23">
        <v>1.01881</v>
      </c>
      <c r="J23">
        <v>0.0308</v>
      </c>
      <c r="K23">
        <v>2.90427</v>
      </c>
      <c r="M23">
        <v>0.00252</v>
      </c>
      <c r="N23">
        <v>1.284</v>
      </c>
      <c r="O23">
        <v>0.8431</v>
      </c>
      <c r="Q23">
        <v>3.76483</v>
      </c>
      <c r="R23">
        <v>0</v>
      </c>
      <c r="S23">
        <v>0.0264</v>
      </c>
      <c r="U23">
        <v>1.70783</v>
      </c>
      <c r="V23">
        <v>0.0249</v>
      </c>
      <c r="W23">
        <v>1.57318</v>
      </c>
    </row>
    <row r="24" spans="5:23" ht="12.75">
      <c r="E24">
        <v>0.1494</v>
      </c>
      <c r="F24">
        <v>0.6971</v>
      </c>
      <c r="G24">
        <v>0.50026</v>
      </c>
      <c r="I24">
        <v>0.04063</v>
      </c>
      <c r="J24">
        <v>0.1844</v>
      </c>
      <c r="K24">
        <v>1.4438</v>
      </c>
      <c r="M24">
        <v>1.20643</v>
      </c>
      <c r="N24">
        <v>0.8941</v>
      </c>
      <c r="O24">
        <v>0.5396</v>
      </c>
      <c r="Q24">
        <v>0.70191</v>
      </c>
      <c r="R24">
        <v>0.43805</v>
      </c>
      <c r="S24">
        <v>0.8618</v>
      </c>
      <c r="U24">
        <v>0.57937</v>
      </c>
      <c r="V24">
        <v>4.078</v>
      </c>
      <c r="W24">
        <v>0.15383</v>
      </c>
    </row>
    <row r="25" spans="5:23" ht="12.75">
      <c r="E25">
        <v>0.7929</v>
      </c>
      <c r="F25">
        <v>0.6124</v>
      </c>
      <c r="G25">
        <v>0.50556</v>
      </c>
      <c r="I25">
        <v>1.56655</v>
      </c>
      <c r="J25">
        <v>1.5489</v>
      </c>
      <c r="K25">
        <v>0.81048</v>
      </c>
      <c r="M25">
        <v>1.75229</v>
      </c>
      <c r="N25">
        <v>6.5836</v>
      </c>
      <c r="O25">
        <v>1.6823</v>
      </c>
      <c r="Q25">
        <v>0.82825</v>
      </c>
      <c r="R25">
        <v>2.44088</v>
      </c>
      <c r="S25">
        <v>0.606</v>
      </c>
      <c r="U25">
        <v>0.04834</v>
      </c>
      <c r="V25">
        <v>4.9113</v>
      </c>
      <c r="W25">
        <v>2.2868</v>
      </c>
    </row>
    <row r="26" spans="5:23" ht="12.75">
      <c r="E26">
        <v>1.4045</v>
      </c>
      <c r="F26">
        <v>1.2474</v>
      </c>
      <c r="G26">
        <v>0.20592</v>
      </c>
      <c r="I26">
        <v>0.19227</v>
      </c>
      <c r="J26">
        <v>0.5244</v>
      </c>
      <c r="K26">
        <v>0.19785</v>
      </c>
      <c r="M26">
        <v>0.48295</v>
      </c>
      <c r="N26">
        <v>0.0452</v>
      </c>
      <c r="O26">
        <v>0.5418</v>
      </c>
      <c r="Q26">
        <v>1.71117</v>
      </c>
      <c r="R26">
        <v>0.2612</v>
      </c>
      <c r="S26">
        <v>0.2984</v>
      </c>
      <c r="U26">
        <v>2.29188</v>
      </c>
      <c r="V26">
        <v>1.214</v>
      </c>
      <c r="W26">
        <v>1.07993</v>
      </c>
    </row>
    <row r="27" spans="5:23" ht="12.75">
      <c r="E27">
        <v>0.2911</v>
      </c>
      <c r="F27">
        <v>0.066</v>
      </c>
      <c r="G27">
        <v>0.41028</v>
      </c>
      <c r="I27">
        <v>0.60377</v>
      </c>
      <c r="J27">
        <v>3.6232</v>
      </c>
      <c r="K27">
        <v>1.66955</v>
      </c>
      <c r="M27">
        <v>6.32726</v>
      </c>
      <c r="N27">
        <v>0.3219</v>
      </c>
      <c r="O27">
        <v>0.3426</v>
      </c>
      <c r="Q27">
        <v>1.23163</v>
      </c>
      <c r="R27">
        <v>0.09321</v>
      </c>
      <c r="S27">
        <v>3.0898</v>
      </c>
      <c r="U27">
        <v>0.64519</v>
      </c>
      <c r="V27">
        <v>0.1208</v>
      </c>
      <c r="W27">
        <v>0.04391</v>
      </c>
    </row>
    <row r="28" spans="5:23" ht="12.75">
      <c r="E28">
        <v>1.9423</v>
      </c>
      <c r="F28">
        <v>0.1768</v>
      </c>
      <c r="G28">
        <v>0.43898</v>
      </c>
      <c r="I28">
        <v>0.99042</v>
      </c>
      <c r="J28">
        <v>0.6128</v>
      </c>
      <c r="K28">
        <v>2.70967</v>
      </c>
      <c r="M28">
        <v>0.26977</v>
      </c>
      <c r="N28">
        <v>2.5589</v>
      </c>
      <c r="O28">
        <v>0.1942</v>
      </c>
      <c r="Q28">
        <v>1.81082</v>
      </c>
      <c r="R28">
        <v>0.06322</v>
      </c>
      <c r="S28">
        <v>1.1589</v>
      </c>
      <c r="U28">
        <v>0.03624</v>
      </c>
      <c r="V28">
        <v>0.0275</v>
      </c>
      <c r="W28">
        <v>0.59602</v>
      </c>
    </row>
    <row r="29" spans="5:23" ht="12.75">
      <c r="E29">
        <v>0.3984</v>
      </c>
      <c r="F29">
        <v>0.0279</v>
      </c>
      <c r="G29">
        <v>0.59234</v>
      </c>
      <c r="I29">
        <v>0.04873</v>
      </c>
      <c r="J29">
        <v>0.3365</v>
      </c>
      <c r="K29">
        <v>2.64748</v>
      </c>
      <c r="M29">
        <v>0.55901</v>
      </c>
      <c r="N29">
        <v>0.4664</v>
      </c>
      <c r="O29">
        <v>0.1881</v>
      </c>
      <c r="Q29">
        <v>0.04923</v>
      </c>
      <c r="R29">
        <v>0.07275</v>
      </c>
      <c r="S29">
        <v>0.1925</v>
      </c>
      <c r="U29">
        <v>0.76246</v>
      </c>
      <c r="V29">
        <v>0.0398</v>
      </c>
      <c r="W29">
        <v>0.80588</v>
      </c>
    </row>
    <row r="30" spans="5:23" ht="12.75">
      <c r="E30">
        <v>0.0194</v>
      </c>
      <c r="F30">
        <v>0.3998</v>
      </c>
      <c r="G30">
        <v>0.31841</v>
      </c>
      <c r="I30">
        <v>0.58805</v>
      </c>
      <c r="J30">
        <v>0.0389</v>
      </c>
      <c r="K30">
        <v>0.37386</v>
      </c>
      <c r="M30">
        <v>1.42417</v>
      </c>
      <c r="N30">
        <v>1.8426</v>
      </c>
      <c r="O30">
        <v>0.2302</v>
      </c>
      <c r="Q30">
        <v>1.40607</v>
      </c>
      <c r="R30">
        <v>0.12611</v>
      </c>
      <c r="S30">
        <v>0.4932</v>
      </c>
      <c r="U30">
        <v>0.46193</v>
      </c>
      <c r="V30">
        <v>3.4428</v>
      </c>
      <c r="W30">
        <v>0.35399</v>
      </c>
    </row>
    <row r="31" spans="5:23" ht="12.75">
      <c r="E31">
        <v>0.4668</v>
      </c>
      <c r="F31">
        <v>0.9319</v>
      </c>
      <c r="G31">
        <v>8.17184</v>
      </c>
      <c r="I31">
        <v>0.98879</v>
      </c>
      <c r="J31">
        <v>1.8963</v>
      </c>
      <c r="K31">
        <v>1.50075</v>
      </c>
      <c r="M31">
        <v>0.94024</v>
      </c>
      <c r="N31">
        <v>2.1573</v>
      </c>
      <c r="O31">
        <v>2.6307</v>
      </c>
      <c r="Q31">
        <v>0.44463</v>
      </c>
      <c r="R31">
        <v>3.82409</v>
      </c>
      <c r="S31">
        <v>0.3775</v>
      </c>
      <c r="U31">
        <v>2.38096</v>
      </c>
      <c r="V31">
        <v>1.3128</v>
      </c>
      <c r="W31">
        <v>1.60165</v>
      </c>
    </row>
    <row r="32" spans="5:23" ht="12.75">
      <c r="E32">
        <v>1.7506</v>
      </c>
      <c r="F32">
        <v>0.1744</v>
      </c>
      <c r="G32">
        <v>0.22842</v>
      </c>
      <c r="I32">
        <v>0.27865</v>
      </c>
      <c r="J32">
        <v>0.3995</v>
      </c>
      <c r="K32">
        <v>0.0389</v>
      </c>
      <c r="M32">
        <v>2.11873</v>
      </c>
      <c r="N32">
        <v>1.5561</v>
      </c>
      <c r="O32">
        <v>1.1762</v>
      </c>
      <c r="Q32">
        <v>0.79195</v>
      </c>
      <c r="R32">
        <v>0.03298</v>
      </c>
      <c r="S32">
        <v>0.0177</v>
      </c>
      <c r="U32">
        <v>0.11417</v>
      </c>
      <c r="V32">
        <v>0.2641</v>
      </c>
      <c r="W32">
        <v>0.50963</v>
      </c>
    </row>
    <row r="33" spans="5:23" ht="12.75">
      <c r="E33">
        <v>0.4949</v>
      </c>
      <c r="F33">
        <v>0.1237</v>
      </c>
      <c r="G33">
        <v>0.84733</v>
      </c>
      <c r="I33">
        <v>0.13283</v>
      </c>
      <c r="J33">
        <v>6.8655</v>
      </c>
      <c r="K33">
        <v>0.07168</v>
      </c>
      <c r="M33">
        <v>0.49973</v>
      </c>
      <c r="N33">
        <v>0.0728</v>
      </c>
      <c r="O33">
        <v>3.0771</v>
      </c>
      <c r="Q33">
        <v>1.63896</v>
      </c>
      <c r="R33">
        <v>1.28503</v>
      </c>
      <c r="S33">
        <v>0.0149</v>
      </c>
      <c r="U33">
        <v>0.09906</v>
      </c>
      <c r="V33">
        <v>0.1772</v>
      </c>
      <c r="W33">
        <v>0.27299</v>
      </c>
    </row>
    <row r="34" spans="5:23" ht="12.75">
      <c r="E34">
        <v>0.0772</v>
      </c>
      <c r="F34">
        <v>0.0021</v>
      </c>
      <c r="G34">
        <v>1.8461</v>
      </c>
      <c r="I34">
        <v>0.18876</v>
      </c>
      <c r="J34">
        <v>2.766</v>
      </c>
      <c r="K34">
        <v>0.23904</v>
      </c>
      <c r="M34">
        <v>0.48514</v>
      </c>
      <c r="N34">
        <v>0.893</v>
      </c>
      <c r="O34">
        <v>0.2931</v>
      </c>
      <c r="Q34">
        <v>1.47745</v>
      </c>
      <c r="R34">
        <v>0.67201</v>
      </c>
      <c r="S34">
        <v>0.2516</v>
      </c>
      <c r="U34">
        <v>1.76141</v>
      </c>
      <c r="V34">
        <v>0.4229</v>
      </c>
      <c r="W34">
        <v>0.15337</v>
      </c>
    </row>
    <row r="35" spans="5:23" ht="12.75">
      <c r="E35">
        <v>0.7486</v>
      </c>
      <c r="F35">
        <v>0.7337</v>
      </c>
      <c r="G35">
        <v>0.30889</v>
      </c>
      <c r="I35">
        <v>0.96193</v>
      </c>
      <c r="J35">
        <v>0.7742</v>
      </c>
      <c r="K35">
        <v>0.60175</v>
      </c>
      <c r="M35">
        <v>1.49209</v>
      </c>
      <c r="N35">
        <v>1.1297</v>
      </c>
      <c r="O35">
        <v>1.5178</v>
      </c>
      <c r="Q35">
        <v>2.1268</v>
      </c>
      <c r="R35">
        <v>0.1276</v>
      </c>
      <c r="S35">
        <v>0.1144</v>
      </c>
      <c r="U35">
        <v>0.12752</v>
      </c>
      <c r="V35">
        <v>0.0143</v>
      </c>
      <c r="W35">
        <v>0.106</v>
      </c>
    </row>
    <row r="36" spans="5:23" ht="12.75">
      <c r="E36">
        <v>0.0795</v>
      </c>
      <c r="F36">
        <v>1.1868</v>
      </c>
      <c r="G36">
        <v>0.93062</v>
      </c>
      <c r="I36">
        <v>0.41307</v>
      </c>
      <c r="J36">
        <v>0.0525</v>
      </c>
      <c r="K36">
        <v>0.9095</v>
      </c>
      <c r="M36">
        <v>1.8931</v>
      </c>
      <c r="N36">
        <v>3.6855</v>
      </c>
      <c r="O36">
        <v>1.4214</v>
      </c>
      <c r="Q36">
        <v>0.15046</v>
      </c>
      <c r="R36">
        <v>0.52866</v>
      </c>
      <c r="S36">
        <v>0.4617</v>
      </c>
      <c r="U36">
        <v>0.21698</v>
      </c>
      <c r="V36">
        <v>0.0606</v>
      </c>
      <c r="W36">
        <v>1.50748</v>
      </c>
    </row>
    <row r="37" spans="5:23" ht="12.75">
      <c r="E37">
        <v>0.8248</v>
      </c>
      <c r="F37">
        <v>0.0342</v>
      </c>
      <c r="G37">
        <v>1.01837</v>
      </c>
      <c r="I37">
        <v>0.51617</v>
      </c>
      <c r="J37">
        <v>1.3501</v>
      </c>
      <c r="K37">
        <v>0.20692</v>
      </c>
      <c r="M37">
        <v>6.11335</v>
      </c>
      <c r="N37">
        <v>0.1322</v>
      </c>
      <c r="O37">
        <v>0.0115</v>
      </c>
      <c r="Q37">
        <v>0.02722</v>
      </c>
      <c r="R37">
        <v>0.16401</v>
      </c>
      <c r="S37">
        <v>0.2248</v>
      </c>
      <c r="U37">
        <v>0.35268</v>
      </c>
      <c r="V37">
        <v>1.5039</v>
      </c>
      <c r="W37">
        <v>1.92677</v>
      </c>
    </row>
    <row r="38" spans="5:23" ht="12.75">
      <c r="E38">
        <v>0.2181</v>
      </c>
      <c r="F38">
        <v>5.2981</v>
      </c>
      <c r="G38">
        <v>1.61018</v>
      </c>
      <c r="I38">
        <v>2.23546</v>
      </c>
      <c r="J38">
        <v>2.0896</v>
      </c>
      <c r="K38">
        <v>2.50178</v>
      </c>
      <c r="M38">
        <v>0.45068</v>
      </c>
      <c r="N38">
        <v>3.1309</v>
      </c>
      <c r="O38">
        <v>4.2081</v>
      </c>
      <c r="Q38">
        <v>1.59655</v>
      </c>
      <c r="R38">
        <v>0.19889</v>
      </c>
      <c r="S38">
        <v>0.0357</v>
      </c>
      <c r="U38">
        <v>0.02144</v>
      </c>
      <c r="V38">
        <v>0.8839</v>
      </c>
      <c r="W38">
        <v>0.47153</v>
      </c>
    </row>
    <row r="39" spans="5:23" ht="12.75">
      <c r="E39">
        <v>0.2634</v>
      </c>
      <c r="F39">
        <v>1.8431</v>
      </c>
      <c r="G39">
        <v>1.39836</v>
      </c>
      <c r="I39">
        <v>1.81897</v>
      </c>
      <c r="J39">
        <v>5.2637</v>
      </c>
      <c r="K39">
        <v>0.71545</v>
      </c>
      <c r="M39">
        <v>0.0947</v>
      </c>
      <c r="N39">
        <v>0.0009</v>
      </c>
      <c r="O39">
        <v>0.5778</v>
      </c>
      <c r="Q39">
        <v>2.61809</v>
      </c>
      <c r="R39">
        <v>0.15604</v>
      </c>
      <c r="S39">
        <v>0.6352</v>
      </c>
      <c r="U39">
        <v>0.0911</v>
      </c>
      <c r="V39">
        <v>2.4861</v>
      </c>
      <c r="W39">
        <v>0.69734</v>
      </c>
    </row>
    <row r="40" spans="5:23" ht="12.75">
      <c r="E40">
        <v>3.1725</v>
      </c>
      <c r="F40">
        <v>4.6152</v>
      </c>
      <c r="G40">
        <v>0.69829</v>
      </c>
      <c r="I40">
        <v>0.54838</v>
      </c>
      <c r="J40">
        <v>0.5553</v>
      </c>
      <c r="K40">
        <v>0.27361</v>
      </c>
      <c r="M40">
        <v>0.14999</v>
      </c>
      <c r="N40">
        <v>0.5406</v>
      </c>
      <c r="O40">
        <v>1.0867</v>
      </c>
      <c r="Q40">
        <v>0.77779</v>
      </c>
      <c r="R40">
        <v>0.07427</v>
      </c>
      <c r="S40">
        <v>0.0332</v>
      </c>
      <c r="U40">
        <v>1.99145</v>
      </c>
      <c r="V40">
        <v>0.6596</v>
      </c>
      <c r="W40">
        <v>2.73188</v>
      </c>
    </row>
    <row r="41" spans="5:23" ht="12.75">
      <c r="E41">
        <v>0.5422</v>
      </c>
      <c r="F41">
        <v>0.0002</v>
      </c>
      <c r="G41">
        <v>0.31928</v>
      </c>
      <c r="I41">
        <v>0.02711</v>
      </c>
      <c r="J41">
        <v>0.0036</v>
      </c>
      <c r="K41">
        <v>0.3578</v>
      </c>
      <c r="M41">
        <v>0.37497</v>
      </c>
      <c r="N41">
        <v>0.5959</v>
      </c>
      <c r="O41">
        <v>0.16</v>
      </c>
      <c r="Q41">
        <v>1.4252</v>
      </c>
      <c r="R41">
        <v>1.83365</v>
      </c>
      <c r="S41">
        <v>2.2303</v>
      </c>
      <c r="U41">
        <v>1.8513</v>
      </c>
      <c r="V41">
        <v>0.0239</v>
      </c>
      <c r="W41">
        <v>0.16132</v>
      </c>
    </row>
    <row r="42" spans="5:23" ht="12.75">
      <c r="E42">
        <v>0.2631</v>
      </c>
      <c r="F42">
        <v>0.6939</v>
      </c>
      <c r="G42">
        <v>0.25898</v>
      </c>
      <c r="I42">
        <v>0.21979</v>
      </c>
      <c r="J42">
        <v>2.4562</v>
      </c>
      <c r="K42">
        <v>0.23443</v>
      </c>
      <c r="M42">
        <v>0.05194</v>
      </c>
      <c r="N42">
        <v>0.2201</v>
      </c>
      <c r="O42">
        <v>0.6666</v>
      </c>
      <c r="Q42">
        <v>0.5652</v>
      </c>
      <c r="R42">
        <v>0.92718</v>
      </c>
      <c r="S42">
        <v>1.2754</v>
      </c>
      <c r="U42">
        <v>0.18101</v>
      </c>
      <c r="V42">
        <v>0.0002</v>
      </c>
      <c r="W42">
        <v>0.52514</v>
      </c>
    </row>
    <row r="43" spans="5:23" ht="12.75">
      <c r="E43">
        <v>0.1179</v>
      </c>
      <c r="F43">
        <v>1.7757</v>
      </c>
      <c r="G43">
        <v>0.49636</v>
      </c>
      <c r="I43">
        <v>1.08516</v>
      </c>
      <c r="J43">
        <v>2.1049</v>
      </c>
      <c r="K43">
        <v>0.4293</v>
      </c>
      <c r="M43">
        <v>0.83478</v>
      </c>
      <c r="N43">
        <v>0.0396</v>
      </c>
      <c r="O43">
        <v>0.612</v>
      </c>
      <c r="Q43">
        <v>0.83612</v>
      </c>
      <c r="R43">
        <v>0.19402</v>
      </c>
      <c r="S43">
        <v>0.0952</v>
      </c>
      <c r="U43">
        <v>1.82429</v>
      </c>
      <c r="V43">
        <v>1.1546</v>
      </c>
      <c r="W43">
        <v>0.06057</v>
      </c>
    </row>
    <row r="44" spans="5:23" ht="12.75">
      <c r="E44">
        <v>4.931</v>
      </c>
      <c r="F44">
        <v>1.177</v>
      </c>
      <c r="G44">
        <v>0.30783</v>
      </c>
      <c r="I44">
        <v>1.46869</v>
      </c>
      <c r="J44">
        <v>0.7027</v>
      </c>
      <c r="K44">
        <v>0.45671</v>
      </c>
      <c r="M44">
        <v>1.79172</v>
      </c>
      <c r="N44">
        <v>0.8224</v>
      </c>
      <c r="O44">
        <v>0.4973</v>
      </c>
      <c r="Q44">
        <v>1.30065</v>
      </c>
      <c r="R44">
        <v>0.41427</v>
      </c>
      <c r="S44">
        <v>0.0245</v>
      </c>
      <c r="U44">
        <v>1.15812</v>
      </c>
      <c r="V44">
        <v>0.6999</v>
      </c>
      <c r="W44">
        <v>0.65311</v>
      </c>
    </row>
    <row r="45" spans="5:23" ht="12.75">
      <c r="E45">
        <v>0.2782</v>
      </c>
      <c r="F45">
        <v>0.0406</v>
      </c>
      <c r="G45">
        <v>1.86541</v>
      </c>
      <c r="I45">
        <v>0.96895</v>
      </c>
      <c r="J45">
        <v>1.29</v>
      </c>
      <c r="K45">
        <v>0.00571</v>
      </c>
      <c r="M45">
        <v>0.88129</v>
      </c>
      <c r="N45">
        <v>1.022</v>
      </c>
      <c r="O45">
        <v>0.1121</v>
      </c>
      <c r="Q45">
        <v>0.87852</v>
      </c>
      <c r="R45">
        <v>1.74773</v>
      </c>
      <c r="S45">
        <v>0.6365</v>
      </c>
      <c r="U45">
        <v>1.59095</v>
      </c>
      <c r="V45">
        <v>0.3247</v>
      </c>
      <c r="W45">
        <v>0.0666</v>
      </c>
    </row>
    <row r="46" spans="5:23" ht="12.75">
      <c r="E46">
        <v>0.0045</v>
      </c>
      <c r="F46">
        <v>0.0276</v>
      </c>
      <c r="G46">
        <v>0.7238</v>
      </c>
      <c r="I46">
        <v>1.44779</v>
      </c>
      <c r="J46">
        <v>6.7199</v>
      </c>
      <c r="K46">
        <v>0.48583</v>
      </c>
      <c r="M46">
        <v>0.60738</v>
      </c>
      <c r="N46">
        <v>1.1784</v>
      </c>
      <c r="O46">
        <v>0.2041</v>
      </c>
      <c r="Q46">
        <v>0.6491</v>
      </c>
      <c r="R46">
        <v>0.11134</v>
      </c>
      <c r="S46">
        <v>0.2426</v>
      </c>
      <c r="U46">
        <v>1.27013</v>
      </c>
      <c r="V46">
        <v>0.0238</v>
      </c>
      <c r="W46">
        <v>0.65841</v>
      </c>
    </row>
    <row r="47" spans="5:23" ht="12.75">
      <c r="E47">
        <v>3.463</v>
      </c>
      <c r="F47">
        <v>0.6336</v>
      </c>
      <c r="G47">
        <v>0.01318</v>
      </c>
      <c r="I47">
        <v>0.41394</v>
      </c>
      <c r="J47">
        <v>0.6841</v>
      </c>
      <c r="K47">
        <v>1.83131</v>
      </c>
      <c r="M47">
        <v>0.06676</v>
      </c>
      <c r="N47">
        <v>3.7569</v>
      </c>
      <c r="O47">
        <v>0.7397</v>
      </c>
      <c r="Q47">
        <v>0.96987</v>
      </c>
      <c r="R47">
        <v>2.51864</v>
      </c>
      <c r="S47">
        <v>1.3703</v>
      </c>
      <c r="U47">
        <v>1.75299</v>
      </c>
      <c r="V47">
        <v>0.3301</v>
      </c>
      <c r="W47">
        <v>0.37987</v>
      </c>
    </row>
    <row r="48" spans="5:23" ht="12.75">
      <c r="E48">
        <v>0.0533</v>
      </c>
      <c r="F48">
        <v>0.6718</v>
      </c>
      <c r="G48">
        <v>0.60079</v>
      </c>
      <c r="I48">
        <v>0.26762</v>
      </c>
      <c r="J48">
        <v>0.0479</v>
      </c>
      <c r="K48">
        <v>2.39453</v>
      </c>
      <c r="M48">
        <v>0.77775</v>
      </c>
      <c r="N48">
        <v>0.4611</v>
      </c>
      <c r="O48">
        <v>2.2894</v>
      </c>
      <c r="Q48">
        <v>0.77075</v>
      </c>
      <c r="R48">
        <v>2.25849</v>
      </c>
      <c r="S48">
        <v>0.2624</v>
      </c>
      <c r="U48">
        <v>0.46711</v>
      </c>
      <c r="V48">
        <v>5.1404</v>
      </c>
      <c r="W48">
        <v>0.08051</v>
      </c>
    </row>
    <row r="49" spans="5:23" ht="12.75">
      <c r="E49">
        <v>0.506</v>
      </c>
      <c r="F49">
        <v>1.7011</v>
      </c>
      <c r="G49">
        <v>0.24887</v>
      </c>
      <c r="I49">
        <v>0.2105</v>
      </c>
      <c r="J49">
        <v>0.303</v>
      </c>
      <c r="K49">
        <v>1.04535</v>
      </c>
      <c r="M49">
        <v>0.3517</v>
      </c>
      <c r="N49">
        <v>0.7594</v>
      </c>
      <c r="O49">
        <v>0.6642</v>
      </c>
      <c r="Q49">
        <v>0.38354</v>
      </c>
      <c r="R49">
        <v>1.93341</v>
      </c>
      <c r="S49">
        <v>0.0151</v>
      </c>
      <c r="U49">
        <v>0.20422</v>
      </c>
      <c r="V49">
        <v>0.0649</v>
      </c>
      <c r="W49">
        <v>0.05093</v>
      </c>
    </row>
    <row r="50" spans="5:23" ht="12.75">
      <c r="E50">
        <v>0.6671</v>
      </c>
      <c r="F50">
        <v>1.332</v>
      </c>
      <c r="G50">
        <v>1.21984</v>
      </c>
      <c r="I50">
        <v>1.00444</v>
      </c>
      <c r="J50">
        <v>0.2954</v>
      </c>
      <c r="K50">
        <v>1.14188</v>
      </c>
      <c r="M50">
        <v>1.32159</v>
      </c>
      <c r="N50">
        <v>1.106</v>
      </c>
      <c r="O50">
        <v>1.0574</v>
      </c>
      <c r="Q50">
        <v>1.30435</v>
      </c>
      <c r="R50">
        <v>1.66927</v>
      </c>
      <c r="S50">
        <v>0.2997</v>
      </c>
      <c r="U50">
        <v>1.57033</v>
      </c>
      <c r="V50">
        <v>0.0501</v>
      </c>
      <c r="W50">
        <v>2.44015</v>
      </c>
    </row>
    <row r="51" spans="5:23" ht="12.75">
      <c r="E51">
        <v>0.7362</v>
      </c>
      <c r="F51">
        <v>0.6741</v>
      </c>
      <c r="G51">
        <v>1.08174</v>
      </c>
      <c r="I51">
        <v>0.40461</v>
      </c>
      <c r="J51">
        <v>0.1313</v>
      </c>
      <c r="K51">
        <v>0.22793</v>
      </c>
      <c r="M51">
        <v>1.26858</v>
      </c>
      <c r="N51">
        <v>0.1581</v>
      </c>
      <c r="O51">
        <v>0.066</v>
      </c>
      <c r="Q51">
        <v>1.26665</v>
      </c>
      <c r="R51">
        <v>0.6746</v>
      </c>
      <c r="S51">
        <v>0.5732</v>
      </c>
      <c r="U51">
        <v>0.73041</v>
      </c>
      <c r="V51">
        <v>0.1283</v>
      </c>
      <c r="W51">
        <v>1.67946</v>
      </c>
    </row>
    <row r="52" spans="5:23" ht="12.75">
      <c r="E52">
        <v>1.2422</v>
      </c>
      <c r="F52">
        <v>0.5184</v>
      </c>
      <c r="G52">
        <v>0.0122</v>
      </c>
      <c r="I52">
        <v>1.02868</v>
      </c>
      <c r="J52">
        <v>8.6401</v>
      </c>
      <c r="K52">
        <v>0.41265</v>
      </c>
      <c r="M52">
        <v>2.82443</v>
      </c>
      <c r="N52">
        <v>0.2075</v>
      </c>
      <c r="O52">
        <v>2.2324</v>
      </c>
      <c r="Q52">
        <v>0.71118</v>
      </c>
      <c r="R52">
        <v>3.4702</v>
      </c>
      <c r="S52">
        <v>5.3968</v>
      </c>
      <c r="U52">
        <v>0.87002</v>
      </c>
      <c r="V52">
        <v>0.7803</v>
      </c>
      <c r="W52">
        <v>0.91661</v>
      </c>
    </row>
    <row r="53" spans="5:23" ht="12.75">
      <c r="E53">
        <v>0.4419</v>
      </c>
      <c r="F53">
        <v>0.3498</v>
      </c>
      <c r="G53">
        <v>0.32201</v>
      </c>
      <c r="I53">
        <v>3.01383</v>
      </c>
      <c r="J53">
        <v>0.0168</v>
      </c>
      <c r="K53">
        <v>1.94045</v>
      </c>
      <c r="M53">
        <v>1.40306</v>
      </c>
      <c r="N53">
        <v>0.5323</v>
      </c>
      <c r="O53">
        <v>1.8944</v>
      </c>
      <c r="Q53">
        <v>0.22652</v>
      </c>
      <c r="R53">
        <v>0.03373</v>
      </c>
      <c r="S53">
        <v>1.2165</v>
      </c>
      <c r="U53">
        <v>0.18736</v>
      </c>
      <c r="V53">
        <v>1.2853</v>
      </c>
      <c r="W53">
        <v>0.68589</v>
      </c>
    </row>
    <row r="54" spans="5:23" ht="12.75">
      <c r="E54">
        <v>0.0721</v>
      </c>
      <c r="F54">
        <v>2.1073</v>
      </c>
      <c r="G54">
        <v>1.47482</v>
      </c>
      <c r="I54">
        <v>0.23926</v>
      </c>
      <c r="J54">
        <v>3.2637</v>
      </c>
      <c r="K54">
        <v>1.63919</v>
      </c>
      <c r="M54">
        <v>0.52295</v>
      </c>
      <c r="N54">
        <v>0.1002</v>
      </c>
      <c r="O54">
        <v>0.0175</v>
      </c>
      <c r="Q54">
        <v>2.73349</v>
      </c>
      <c r="R54">
        <v>0.55439</v>
      </c>
      <c r="S54">
        <v>0.48</v>
      </c>
      <c r="U54">
        <v>0.09361</v>
      </c>
      <c r="V54">
        <v>0.568</v>
      </c>
      <c r="W54">
        <v>0.22653</v>
      </c>
    </row>
    <row r="55" spans="5:23" ht="12.75">
      <c r="E55">
        <v>1.2043</v>
      </c>
      <c r="F55">
        <v>0.3786</v>
      </c>
      <c r="G55">
        <v>0.35357</v>
      </c>
      <c r="I55">
        <v>3.56134</v>
      </c>
      <c r="J55">
        <v>1.93</v>
      </c>
      <c r="K55">
        <v>0.17778</v>
      </c>
      <c r="M55">
        <v>2.1993</v>
      </c>
      <c r="N55">
        <v>0.5369</v>
      </c>
      <c r="O55">
        <v>0.06</v>
      </c>
      <c r="Q55">
        <v>0.64138</v>
      </c>
      <c r="R55">
        <v>0.5787</v>
      </c>
      <c r="S55">
        <v>0.1924</v>
      </c>
      <c r="U55">
        <v>0.18196</v>
      </c>
      <c r="V55">
        <v>0.4029</v>
      </c>
      <c r="W55">
        <v>0.36295</v>
      </c>
    </row>
    <row r="56" spans="5:23" ht="12.75">
      <c r="E56">
        <v>2.2238</v>
      </c>
      <c r="F56">
        <v>1.4411</v>
      </c>
      <c r="G56">
        <v>2.91101</v>
      </c>
      <c r="I56">
        <v>0.06215</v>
      </c>
      <c r="J56">
        <v>0.2615</v>
      </c>
      <c r="K56">
        <v>0.2912</v>
      </c>
      <c r="M56">
        <v>6.44381</v>
      </c>
      <c r="N56">
        <v>0.7247</v>
      </c>
      <c r="O56">
        <v>0.0466</v>
      </c>
      <c r="Q56">
        <v>0.9954</v>
      </c>
      <c r="R56">
        <v>0.00213</v>
      </c>
      <c r="S56">
        <v>0.693</v>
      </c>
      <c r="U56">
        <v>0.00305</v>
      </c>
      <c r="V56">
        <v>0.3216</v>
      </c>
      <c r="W56">
        <v>1.37883</v>
      </c>
    </row>
    <row r="57" spans="5:23" ht="12.75">
      <c r="E57">
        <v>0.3234</v>
      </c>
      <c r="F57">
        <v>1.5848</v>
      </c>
      <c r="G57">
        <v>1.23121</v>
      </c>
      <c r="I57">
        <v>2.2238</v>
      </c>
      <c r="J57">
        <v>1.5874</v>
      </c>
      <c r="K57">
        <v>0.11651</v>
      </c>
      <c r="M57">
        <v>0.35942</v>
      </c>
      <c r="N57">
        <v>0.5267</v>
      </c>
      <c r="O57">
        <v>0.1504</v>
      </c>
      <c r="Q57">
        <v>1.3983</v>
      </c>
      <c r="R57">
        <v>2.64255</v>
      </c>
      <c r="S57">
        <v>1.1386</v>
      </c>
      <c r="U57">
        <v>0.93876</v>
      </c>
      <c r="V57">
        <v>0.3341</v>
      </c>
      <c r="W57">
        <v>0.00648</v>
      </c>
    </row>
    <row r="58" spans="5:23" ht="12.75">
      <c r="E58">
        <v>1.8062</v>
      </c>
      <c r="F58">
        <v>0.0088</v>
      </c>
      <c r="G58">
        <v>0.78394</v>
      </c>
      <c r="I58">
        <v>1.0382</v>
      </c>
      <c r="J58">
        <v>0.872</v>
      </c>
      <c r="K58">
        <v>3.01765</v>
      </c>
      <c r="M58">
        <v>0.11058</v>
      </c>
      <c r="N58">
        <v>0.0112</v>
      </c>
      <c r="O58">
        <v>0.6418</v>
      </c>
      <c r="Q58">
        <v>0.05863</v>
      </c>
      <c r="R58">
        <v>0.0781</v>
      </c>
      <c r="S58">
        <v>2.1873</v>
      </c>
      <c r="U58">
        <v>0.89014</v>
      </c>
      <c r="V58">
        <v>0.0232</v>
      </c>
      <c r="W58">
        <v>0.31429</v>
      </c>
    </row>
    <row r="59" spans="5:23" ht="12.75">
      <c r="E59">
        <v>1.21</v>
      </c>
      <c r="F59">
        <v>2.7923</v>
      </c>
      <c r="G59">
        <v>1.75833</v>
      </c>
      <c r="I59">
        <v>0.08143</v>
      </c>
      <c r="J59">
        <v>2.659</v>
      </c>
      <c r="K59">
        <v>3.89362</v>
      </c>
      <c r="M59">
        <v>3.34477</v>
      </c>
      <c r="N59">
        <v>0.1636</v>
      </c>
      <c r="O59">
        <v>1.3845</v>
      </c>
      <c r="Q59">
        <v>0.92499</v>
      </c>
      <c r="R59">
        <v>0.00869</v>
      </c>
      <c r="S59">
        <v>1.4142</v>
      </c>
      <c r="U59">
        <v>0.35515</v>
      </c>
      <c r="V59">
        <v>1.587</v>
      </c>
      <c r="W59">
        <v>0.52579</v>
      </c>
    </row>
    <row r="60" spans="5:23" ht="12.75">
      <c r="E60">
        <v>1.8042</v>
      </c>
      <c r="F60">
        <v>0.4394</v>
      </c>
      <c r="G60">
        <v>1.23977</v>
      </c>
      <c r="I60">
        <v>0.90561</v>
      </c>
      <c r="J60">
        <v>0.1349</v>
      </c>
      <c r="K60">
        <v>0.48827</v>
      </c>
      <c r="M60">
        <v>0.77356</v>
      </c>
      <c r="N60">
        <v>0.1242</v>
      </c>
      <c r="O60">
        <v>0.6933</v>
      </c>
      <c r="Q60">
        <v>0.83457</v>
      </c>
      <c r="R60">
        <v>0.65538</v>
      </c>
      <c r="S60">
        <v>0.1836</v>
      </c>
      <c r="U60">
        <v>0.10111</v>
      </c>
      <c r="V60">
        <v>2.2742</v>
      </c>
      <c r="W60">
        <v>0.53018</v>
      </c>
    </row>
    <row r="61" spans="5:23" ht="12.75">
      <c r="E61">
        <v>0.6828</v>
      </c>
      <c r="F61">
        <v>0.086</v>
      </c>
      <c r="G61">
        <v>1.22538</v>
      </c>
      <c r="I61">
        <v>0.41638</v>
      </c>
      <c r="J61">
        <v>3.4628</v>
      </c>
      <c r="K61">
        <v>0.5609</v>
      </c>
      <c r="M61">
        <v>0.29863</v>
      </c>
      <c r="N61">
        <v>2.2343</v>
      </c>
      <c r="O61">
        <v>3.6557</v>
      </c>
      <c r="Q61">
        <v>0.48299</v>
      </c>
      <c r="R61">
        <v>0.00023</v>
      </c>
      <c r="S61">
        <v>0.3565</v>
      </c>
      <c r="U61">
        <v>2.35517</v>
      </c>
      <c r="V61">
        <v>0.004</v>
      </c>
      <c r="W61">
        <v>1.20214</v>
      </c>
    </row>
    <row r="62" spans="5:23" ht="12.75">
      <c r="E62">
        <v>1.4918</v>
      </c>
      <c r="F62">
        <v>0.1861</v>
      </c>
      <c r="G62">
        <v>0.25141</v>
      </c>
      <c r="I62">
        <v>1.53046</v>
      </c>
      <c r="J62">
        <v>0.0682</v>
      </c>
      <c r="K62">
        <v>0.10874</v>
      </c>
      <c r="M62">
        <v>0.29022</v>
      </c>
      <c r="N62">
        <v>2.0189</v>
      </c>
      <c r="O62">
        <v>0.6791</v>
      </c>
      <c r="Q62">
        <v>0.8268</v>
      </c>
      <c r="R62">
        <v>0.59533</v>
      </c>
      <c r="S62">
        <v>0.8068</v>
      </c>
      <c r="U62">
        <v>0.14156</v>
      </c>
      <c r="V62">
        <v>5.7506</v>
      </c>
      <c r="W62">
        <v>0.22258</v>
      </c>
    </row>
    <row r="63" spans="5:23" ht="12.75">
      <c r="E63">
        <v>0.8232</v>
      </c>
      <c r="F63">
        <v>0.2038</v>
      </c>
      <c r="G63">
        <v>1.51525</v>
      </c>
      <c r="I63">
        <v>0.24933</v>
      </c>
      <c r="J63">
        <v>0.0009</v>
      </c>
      <c r="K63">
        <v>1.0078</v>
      </c>
      <c r="M63">
        <v>0.46192</v>
      </c>
      <c r="N63">
        <v>0.004</v>
      </c>
      <c r="O63">
        <v>3.0481</v>
      </c>
      <c r="Q63">
        <v>1.92061</v>
      </c>
      <c r="R63">
        <v>0.56383</v>
      </c>
      <c r="S63">
        <v>0.5288</v>
      </c>
      <c r="U63">
        <v>0.51744</v>
      </c>
      <c r="V63">
        <v>0.5426</v>
      </c>
      <c r="W63">
        <v>0.82527</v>
      </c>
    </row>
    <row r="64" spans="5:23" ht="12.75">
      <c r="E64">
        <v>0.0419</v>
      </c>
      <c r="F64">
        <v>0.7027</v>
      </c>
      <c r="G64">
        <v>0.82973</v>
      </c>
      <c r="I64">
        <v>0.00046</v>
      </c>
      <c r="J64">
        <v>3.7447</v>
      </c>
      <c r="K64">
        <v>2.72095</v>
      </c>
      <c r="M64">
        <v>1.34445</v>
      </c>
      <c r="N64">
        <v>1.7896</v>
      </c>
      <c r="O64">
        <v>0.1583</v>
      </c>
      <c r="Q64">
        <v>0.65336</v>
      </c>
      <c r="R64">
        <v>1.08115</v>
      </c>
      <c r="S64">
        <v>2.895</v>
      </c>
      <c r="U64">
        <v>0.81674</v>
      </c>
      <c r="V64">
        <v>1.3718</v>
      </c>
      <c r="W64">
        <v>0.35078</v>
      </c>
    </row>
    <row r="65" spans="5:23" ht="12.75">
      <c r="E65">
        <v>0.3054</v>
      </c>
      <c r="F65">
        <v>0.023</v>
      </c>
      <c r="G65">
        <v>0.60014</v>
      </c>
      <c r="I65">
        <v>0.64843</v>
      </c>
      <c r="J65">
        <v>2.9057</v>
      </c>
      <c r="K65">
        <v>0.07354</v>
      </c>
      <c r="M65">
        <v>0.03937</v>
      </c>
      <c r="N65">
        <v>0.0036</v>
      </c>
      <c r="O65">
        <v>0.2932</v>
      </c>
      <c r="Q65">
        <v>0.22055</v>
      </c>
      <c r="R65">
        <v>0.4336</v>
      </c>
      <c r="S65">
        <v>2.4259</v>
      </c>
      <c r="U65">
        <v>0.48693</v>
      </c>
      <c r="V65">
        <v>0.0362</v>
      </c>
      <c r="W65">
        <v>3.00444</v>
      </c>
    </row>
    <row r="66" spans="5:23" ht="12.75">
      <c r="E66">
        <v>0.1833</v>
      </c>
      <c r="F66">
        <v>0.033</v>
      </c>
      <c r="G66">
        <v>0.64476</v>
      </c>
      <c r="I66">
        <v>1.56442</v>
      </c>
      <c r="J66">
        <v>0.3909</v>
      </c>
      <c r="K66">
        <v>0.9238</v>
      </c>
      <c r="M66">
        <v>0.7518</v>
      </c>
      <c r="N66">
        <v>1.3903</v>
      </c>
      <c r="O66">
        <v>0.7973</v>
      </c>
      <c r="Q66">
        <v>0.54557</v>
      </c>
      <c r="R66">
        <v>0.00206</v>
      </c>
      <c r="S66">
        <v>0.3118</v>
      </c>
      <c r="U66">
        <v>1.14294</v>
      </c>
      <c r="V66">
        <v>0.6032</v>
      </c>
      <c r="W66">
        <v>0.86754</v>
      </c>
    </row>
    <row r="67" spans="5:23" ht="12.75">
      <c r="E67">
        <v>3.6498</v>
      </c>
      <c r="F67">
        <v>3.3468</v>
      </c>
      <c r="G67">
        <v>1.28041</v>
      </c>
      <c r="I67">
        <v>0.69804</v>
      </c>
      <c r="J67">
        <v>0.3596</v>
      </c>
      <c r="K67">
        <v>0.84818</v>
      </c>
      <c r="M67">
        <v>1.70394</v>
      </c>
      <c r="N67">
        <v>0.2175</v>
      </c>
      <c r="O67">
        <v>0.5439</v>
      </c>
      <c r="Q67">
        <v>0.2421</v>
      </c>
      <c r="R67">
        <v>0.08153</v>
      </c>
      <c r="S67">
        <v>0.1554</v>
      </c>
      <c r="U67">
        <v>0.26143</v>
      </c>
      <c r="V67">
        <v>1.7415</v>
      </c>
      <c r="W67">
        <v>1.85271</v>
      </c>
    </row>
    <row r="68" spans="5:23" ht="12.75">
      <c r="E68">
        <v>0.2512</v>
      </c>
      <c r="F68">
        <v>0.0651</v>
      </c>
      <c r="G68">
        <v>0.09878</v>
      </c>
      <c r="I68">
        <v>1.0919</v>
      </c>
      <c r="J68">
        <v>0.795</v>
      </c>
      <c r="K68">
        <v>0.22268</v>
      </c>
      <c r="M68">
        <v>2.13151</v>
      </c>
      <c r="N68">
        <v>0.2172</v>
      </c>
      <c r="O68">
        <v>0.0798</v>
      </c>
      <c r="Q68">
        <v>1.00769</v>
      </c>
      <c r="R68">
        <v>0.00023</v>
      </c>
      <c r="S68">
        <v>0.0281</v>
      </c>
      <c r="U68">
        <v>0.73941</v>
      </c>
      <c r="V68">
        <v>3.553</v>
      </c>
      <c r="W68">
        <v>0.96673</v>
      </c>
    </row>
    <row r="69" spans="5:23" ht="12.75">
      <c r="E69">
        <v>0.5848</v>
      </c>
      <c r="F69">
        <v>0.6879</v>
      </c>
      <c r="G69">
        <v>0.73323</v>
      </c>
      <c r="I69">
        <v>0.53733</v>
      </c>
      <c r="J69">
        <v>0.0232</v>
      </c>
      <c r="K69">
        <v>0.69004</v>
      </c>
      <c r="M69">
        <v>0.49433</v>
      </c>
      <c r="N69">
        <v>0.333</v>
      </c>
      <c r="O69">
        <v>1.8949</v>
      </c>
      <c r="Q69">
        <v>0.56578</v>
      </c>
      <c r="R69">
        <v>1.99625</v>
      </c>
      <c r="S69">
        <v>0.7234</v>
      </c>
      <c r="U69">
        <v>0.01463</v>
      </c>
      <c r="V69">
        <v>0.5995</v>
      </c>
      <c r="W69">
        <v>1.81962</v>
      </c>
    </row>
    <row r="70" spans="5:23" ht="12.75">
      <c r="E70">
        <v>0.4906</v>
      </c>
      <c r="F70">
        <v>0.2718</v>
      </c>
      <c r="G70">
        <v>2.70183</v>
      </c>
      <c r="I70">
        <v>6.7947</v>
      </c>
      <c r="J70">
        <v>4.9337</v>
      </c>
      <c r="K70">
        <v>0.90145</v>
      </c>
      <c r="M70">
        <v>0.46257</v>
      </c>
      <c r="N70">
        <v>0.7268</v>
      </c>
      <c r="O70">
        <v>0.3298</v>
      </c>
      <c r="Q70">
        <v>0.42862</v>
      </c>
      <c r="R70">
        <v>0.63794</v>
      </c>
      <c r="S70">
        <v>0.9156</v>
      </c>
      <c r="U70">
        <v>0.55904</v>
      </c>
      <c r="V70">
        <v>0.0083</v>
      </c>
      <c r="W70">
        <v>0.34962</v>
      </c>
    </row>
    <row r="71" spans="5:23" ht="12.75">
      <c r="E71">
        <v>0.2793</v>
      </c>
      <c r="F71">
        <v>0.182</v>
      </c>
      <c r="G71">
        <v>0.83406</v>
      </c>
      <c r="I71">
        <v>0.10744</v>
      </c>
      <c r="J71">
        <v>0.717</v>
      </c>
      <c r="K71">
        <v>1.33233</v>
      </c>
      <c r="M71">
        <v>2.71358</v>
      </c>
      <c r="N71">
        <v>2.0165</v>
      </c>
      <c r="O71">
        <v>0.207</v>
      </c>
      <c r="Q71">
        <v>0.37193</v>
      </c>
      <c r="R71">
        <v>2.49208</v>
      </c>
      <c r="S71">
        <v>0.4831</v>
      </c>
      <c r="U71">
        <v>2.71073</v>
      </c>
      <c r="V71">
        <v>0.7434</v>
      </c>
      <c r="W71">
        <v>0.89024</v>
      </c>
    </row>
    <row r="72" spans="5:23" ht="12.75">
      <c r="E72">
        <v>0.3338</v>
      </c>
      <c r="F72">
        <v>0.0279</v>
      </c>
      <c r="G72">
        <v>0.66267</v>
      </c>
      <c r="I72">
        <v>0.15721</v>
      </c>
      <c r="J72">
        <v>1.1408</v>
      </c>
      <c r="K72">
        <v>0.55777</v>
      </c>
      <c r="M72">
        <v>1.37541</v>
      </c>
      <c r="N72">
        <v>0.0871</v>
      </c>
      <c r="O72">
        <v>0.888</v>
      </c>
      <c r="Q72">
        <v>1.65839</v>
      </c>
      <c r="R72">
        <v>3.1737</v>
      </c>
      <c r="S72">
        <v>1.0492</v>
      </c>
      <c r="U72">
        <v>0.53402</v>
      </c>
      <c r="V72">
        <v>5.0033</v>
      </c>
      <c r="W72">
        <v>0.97742</v>
      </c>
    </row>
    <row r="73" spans="5:23" ht="12.75">
      <c r="E73">
        <v>3.2912</v>
      </c>
      <c r="F73">
        <v>0.0252</v>
      </c>
      <c r="G73">
        <v>0.36738</v>
      </c>
      <c r="I73">
        <v>0.05804</v>
      </c>
      <c r="J73">
        <v>0.0021</v>
      </c>
      <c r="K73">
        <v>0.89511</v>
      </c>
      <c r="M73">
        <v>1.32441</v>
      </c>
      <c r="N73">
        <v>0.0037</v>
      </c>
      <c r="O73">
        <v>0.017</v>
      </c>
      <c r="Q73">
        <v>2.75769</v>
      </c>
      <c r="R73">
        <v>0.54965</v>
      </c>
      <c r="S73">
        <v>0.1973</v>
      </c>
      <c r="U73">
        <v>0.42007</v>
      </c>
      <c r="V73">
        <v>3.5152</v>
      </c>
      <c r="W73">
        <v>0.98045</v>
      </c>
    </row>
    <row r="74" spans="5:23" ht="12.75">
      <c r="E74">
        <v>5.8815</v>
      </c>
      <c r="F74">
        <v>0.0783</v>
      </c>
      <c r="G74">
        <v>0.00698</v>
      </c>
      <c r="I74">
        <v>2.88393</v>
      </c>
      <c r="J74">
        <v>0.673</v>
      </c>
      <c r="K74">
        <v>0.01817</v>
      </c>
      <c r="M74">
        <v>1.1463</v>
      </c>
      <c r="N74">
        <v>1.1091</v>
      </c>
      <c r="O74">
        <v>0.439</v>
      </c>
      <c r="Q74">
        <v>1.61443</v>
      </c>
      <c r="R74">
        <v>0.64441</v>
      </c>
      <c r="S74">
        <v>0.0172</v>
      </c>
      <c r="U74">
        <v>1.08995</v>
      </c>
      <c r="V74">
        <v>0.3941</v>
      </c>
      <c r="W74">
        <v>1.63674</v>
      </c>
    </row>
    <row r="75" spans="5:23" ht="12.75">
      <c r="E75">
        <v>0.3757</v>
      </c>
      <c r="F75">
        <v>0.7758</v>
      </c>
      <c r="G75">
        <v>0.25466</v>
      </c>
      <c r="I75">
        <v>1.2061</v>
      </c>
      <c r="J75">
        <v>1.517</v>
      </c>
      <c r="K75">
        <v>1.32928</v>
      </c>
      <c r="M75">
        <v>0.63109</v>
      </c>
      <c r="N75">
        <v>0.5112</v>
      </c>
      <c r="O75">
        <v>0.2267</v>
      </c>
      <c r="Q75">
        <v>1.75087</v>
      </c>
      <c r="R75">
        <v>1.59503</v>
      </c>
      <c r="S75">
        <v>1.5017</v>
      </c>
      <c r="U75">
        <v>0.26086</v>
      </c>
      <c r="V75">
        <v>10.4852</v>
      </c>
      <c r="W75">
        <v>0.65635</v>
      </c>
    </row>
    <row r="76" spans="5:23" ht="12.75">
      <c r="E76">
        <v>2.0462</v>
      </c>
      <c r="F76">
        <v>2.7774</v>
      </c>
      <c r="G76">
        <v>0.17061</v>
      </c>
      <c r="I76">
        <v>0.25712</v>
      </c>
      <c r="J76">
        <v>0.0064</v>
      </c>
      <c r="K76">
        <v>3.72245</v>
      </c>
      <c r="M76">
        <v>0.61266</v>
      </c>
      <c r="N76">
        <v>0.1212</v>
      </c>
      <c r="O76">
        <v>0.1706</v>
      </c>
      <c r="Q76">
        <v>0.37343</v>
      </c>
      <c r="R76">
        <v>2.79255</v>
      </c>
      <c r="S76">
        <v>0.8637</v>
      </c>
      <c r="U76">
        <v>0.19488</v>
      </c>
      <c r="V76">
        <v>0.0225</v>
      </c>
      <c r="W76">
        <v>0.14221</v>
      </c>
    </row>
    <row r="77" spans="5:23" ht="12.75">
      <c r="E77">
        <v>1.1959</v>
      </c>
      <c r="F77">
        <v>2.7937</v>
      </c>
      <c r="G77">
        <v>0.05313</v>
      </c>
      <c r="I77">
        <v>1.89314</v>
      </c>
      <c r="J77">
        <v>3.6581</v>
      </c>
      <c r="K77">
        <v>0.14118</v>
      </c>
      <c r="M77">
        <v>0.17562</v>
      </c>
      <c r="N77">
        <v>2.2149</v>
      </c>
      <c r="O77">
        <v>0.9155</v>
      </c>
      <c r="Q77">
        <v>0.13852</v>
      </c>
      <c r="R77">
        <v>0.20641</v>
      </c>
      <c r="S77">
        <v>0.6213</v>
      </c>
      <c r="U77">
        <v>0.20583</v>
      </c>
      <c r="V77">
        <v>0.1431</v>
      </c>
      <c r="W77">
        <v>2.91445</v>
      </c>
    </row>
    <row r="78" spans="5:23" ht="12.75">
      <c r="E78">
        <v>1.1636</v>
      </c>
      <c r="F78">
        <v>0.2109</v>
      </c>
      <c r="G78">
        <v>2.20426</v>
      </c>
      <c r="I78">
        <v>1.20586</v>
      </c>
      <c r="J78">
        <v>1.7442</v>
      </c>
      <c r="K78">
        <v>1.6821</v>
      </c>
      <c r="M78">
        <v>1.19783</v>
      </c>
      <c r="N78">
        <v>0.4443</v>
      </c>
      <c r="O78">
        <v>0.7743</v>
      </c>
      <c r="Q78">
        <v>1.20788</v>
      </c>
      <c r="R78">
        <v>0.53046</v>
      </c>
      <c r="S78">
        <v>1.9836</v>
      </c>
      <c r="U78">
        <v>0.55448</v>
      </c>
      <c r="V78">
        <v>0.0231</v>
      </c>
      <c r="W78">
        <v>0.53505</v>
      </c>
    </row>
    <row r="79" spans="5:23" ht="12.75">
      <c r="E79">
        <v>0.686</v>
      </c>
      <c r="F79">
        <v>0.0667</v>
      </c>
      <c r="G79">
        <v>0.29964</v>
      </c>
      <c r="I79">
        <v>1.52527</v>
      </c>
      <c r="J79">
        <v>0.292</v>
      </c>
      <c r="K79">
        <v>0.2933</v>
      </c>
      <c r="M79">
        <v>1.80875</v>
      </c>
      <c r="N79">
        <v>0.23</v>
      </c>
      <c r="O79">
        <v>0.1541</v>
      </c>
      <c r="Q79">
        <v>0.7677</v>
      </c>
      <c r="R79">
        <v>0.03892</v>
      </c>
      <c r="S79">
        <v>0.1942</v>
      </c>
      <c r="U79">
        <v>0.06163</v>
      </c>
      <c r="V79">
        <v>0.0057</v>
      </c>
      <c r="W79">
        <v>0.48821</v>
      </c>
    </row>
    <row r="80" spans="5:23" ht="12.75">
      <c r="E80">
        <v>2.2264</v>
      </c>
      <c r="F80">
        <v>0.1633</v>
      </c>
      <c r="G80">
        <v>0.03937</v>
      </c>
      <c r="I80">
        <v>3.93279</v>
      </c>
      <c r="J80">
        <v>0.1147</v>
      </c>
      <c r="K80">
        <v>0.60224</v>
      </c>
      <c r="M80">
        <v>0.48523</v>
      </c>
      <c r="N80">
        <v>0.0021</v>
      </c>
      <c r="O80">
        <v>0.6228</v>
      </c>
      <c r="Q80">
        <v>0.76143</v>
      </c>
      <c r="R80">
        <v>4.80909</v>
      </c>
      <c r="S80">
        <v>0.5138</v>
      </c>
      <c r="U80">
        <v>1.01245</v>
      </c>
      <c r="V80">
        <v>3.4291</v>
      </c>
      <c r="W80">
        <v>1.77437</v>
      </c>
    </row>
    <row r="81" spans="5:23" ht="12.75">
      <c r="E81">
        <v>0.9704</v>
      </c>
      <c r="F81">
        <v>0.0333</v>
      </c>
      <c r="G81">
        <v>0.07293</v>
      </c>
      <c r="I81">
        <v>1.22613</v>
      </c>
      <c r="J81">
        <v>1.7071</v>
      </c>
      <c r="K81">
        <v>0.31355</v>
      </c>
      <c r="M81">
        <v>0.11234</v>
      </c>
      <c r="N81">
        <v>0.2622</v>
      </c>
      <c r="O81">
        <v>0.3148</v>
      </c>
      <c r="Q81">
        <v>2.17288</v>
      </c>
      <c r="R81">
        <v>0.32257</v>
      </c>
      <c r="S81">
        <v>2.6575</v>
      </c>
      <c r="U81">
        <v>0.51267</v>
      </c>
      <c r="V81">
        <v>0.7218</v>
      </c>
      <c r="W81">
        <v>2.20117</v>
      </c>
    </row>
    <row r="82" spans="5:23" ht="12.75">
      <c r="E82">
        <v>0.5522</v>
      </c>
      <c r="F82">
        <v>0.3984</v>
      </c>
      <c r="G82">
        <v>1.04571</v>
      </c>
      <c r="I82">
        <v>0.47769</v>
      </c>
      <c r="J82">
        <v>0.2667</v>
      </c>
      <c r="K82">
        <v>0.42232</v>
      </c>
      <c r="M82">
        <v>1.12287</v>
      </c>
      <c r="N82">
        <v>0.1521</v>
      </c>
      <c r="O82">
        <v>1.366</v>
      </c>
      <c r="Q82">
        <v>0.20908</v>
      </c>
      <c r="R82">
        <v>0.08301</v>
      </c>
      <c r="S82">
        <v>0.6868</v>
      </c>
      <c r="U82">
        <v>0.71625</v>
      </c>
      <c r="V82">
        <v>0.3936</v>
      </c>
      <c r="W82">
        <v>1.97225</v>
      </c>
    </row>
    <row r="83" spans="5:23" ht="12.75">
      <c r="E83">
        <v>2.4115</v>
      </c>
      <c r="F83">
        <v>9.682</v>
      </c>
      <c r="G83">
        <v>4.59945</v>
      </c>
      <c r="I83">
        <v>0.61501</v>
      </c>
      <c r="J83">
        <v>0.1924</v>
      </c>
      <c r="K83">
        <v>0.08345</v>
      </c>
      <c r="M83">
        <v>1.63661</v>
      </c>
      <c r="N83">
        <v>0.2521</v>
      </c>
      <c r="O83">
        <v>1.1419</v>
      </c>
      <c r="Q83">
        <v>0.09595</v>
      </c>
      <c r="R83">
        <v>0.00209</v>
      </c>
      <c r="S83">
        <v>1.146</v>
      </c>
      <c r="U83">
        <v>0.3475</v>
      </c>
      <c r="V83">
        <v>0.7249</v>
      </c>
      <c r="W83">
        <v>0.37454</v>
      </c>
    </row>
    <row r="84" spans="5:23" ht="12.75">
      <c r="E84">
        <v>0.4981</v>
      </c>
      <c r="F84">
        <v>0.4449</v>
      </c>
      <c r="G84">
        <v>1.51043</v>
      </c>
      <c r="I84">
        <v>0.41445</v>
      </c>
      <c r="J84">
        <v>0.033</v>
      </c>
      <c r="K84">
        <v>0.42247</v>
      </c>
      <c r="M84">
        <v>0.39575</v>
      </c>
      <c r="N84">
        <v>0.7038</v>
      </c>
      <c r="O84">
        <v>1.5743</v>
      </c>
      <c r="Q84">
        <v>0.93924</v>
      </c>
      <c r="R84">
        <v>0.35788</v>
      </c>
      <c r="S84">
        <v>0.4682</v>
      </c>
      <c r="U84">
        <v>1.43993</v>
      </c>
      <c r="V84">
        <v>0.8976</v>
      </c>
      <c r="W84">
        <v>1.40266</v>
      </c>
    </row>
    <row r="85" spans="5:23" ht="12.75">
      <c r="E85">
        <v>0.994</v>
      </c>
      <c r="F85">
        <v>0.6637</v>
      </c>
      <c r="G85">
        <v>0.37874</v>
      </c>
      <c r="I85">
        <v>1.40855</v>
      </c>
      <c r="J85">
        <v>1.6572</v>
      </c>
      <c r="K85">
        <v>0.70504</v>
      </c>
      <c r="M85">
        <v>1.50336</v>
      </c>
      <c r="N85">
        <v>0.5937</v>
      </c>
      <c r="O85">
        <v>0.0494</v>
      </c>
      <c r="Q85">
        <v>0.87875</v>
      </c>
      <c r="R85">
        <v>0.47678</v>
      </c>
      <c r="S85">
        <v>0.4879</v>
      </c>
      <c r="U85">
        <v>0.13183</v>
      </c>
      <c r="V85">
        <v>0.8823</v>
      </c>
      <c r="W85">
        <v>1.23293</v>
      </c>
    </row>
    <row r="86" spans="5:23" ht="12.75">
      <c r="E86">
        <v>0.2687</v>
      </c>
      <c r="F86">
        <v>0.2074</v>
      </c>
      <c r="G86">
        <v>0.62762</v>
      </c>
      <c r="I86">
        <v>1.94748</v>
      </c>
      <c r="J86">
        <v>2.9609</v>
      </c>
      <c r="K86">
        <v>0.99239</v>
      </c>
      <c r="M86">
        <v>0.40583</v>
      </c>
      <c r="N86">
        <v>0.1943</v>
      </c>
      <c r="O86">
        <v>0.5631</v>
      </c>
      <c r="Q86">
        <v>0.27332</v>
      </c>
      <c r="R86">
        <v>3.15144</v>
      </c>
      <c r="S86">
        <v>0.1018</v>
      </c>
      <c r="U86">
        <v>2.14669</v>
      </c>
      <c r="V86">
        <v>0.6868</v>
      </c>
      <c r="W86">
        <v>1.36721</v>
      </c>
    </row>
    <row r="87" spans="5:23" ht="12.75">
      <c r="E87">
        <v>0.2004</v>
      </c>
      <c r="F87">
        <v>0.0056</v>
      </c>
      <c r="G87">
        <v>0.02863</v>
      </c>
      <c r="I87">
        <v>0.62449</v>
      </c>
      <c r="J87">
        <v>1.4201</v>
      </c>
      <c r="K87">
        <v>0.76533</v>
      </c>
      <c r="M87">
        <v>0.06642</v>
      </c>
      <c r="N87">
        <v>0.445</v>
      </c>
      <c r="O87">
        <v>0.6353</v>
      </c>
      <c r="Q87">
        <v>1.26662</v>
      </c>
      <c r="R87">
        <v>0.389</v>
      </c>
      <c r="S87">
        <v>1.0766</v>
      </c>
      <c r="U87">
        <v>0.80547</v>
      </c>
      <c r="V87">
        <v>0.3312</v>
      </c>
      <c r="W87">
        <v>3.07767</v>
      </c>
    </row>
    <row r="88" spans="5:23" ht="12.75">
      <c r="E88">
        <v>1.5687</v>
      </c>
      <c r="F88">
        <v>2.6337</v>
      </c>
      <c r="G88">
        <v>0.86936</v>
      </c>
      <c r="I88">
        <v>0.21856</v>
      </c>
      <c r="J88">
        <v>0.4344</v>
      </c>
      <c r="K88">
        <v>1.10879</v>
      </c>
      <c r="M88">
        <v>2.18905</v>
      </c>
      <c r="N88">
        <v>0.0003</v>
      </c>
      <c r="O88">
        <v>1.3791</v>
      </c>
      <c r="Q88">
        <v>0.09397</v>
      </c>
      <c r="R88">
        <v>0.00023</v>
      </c>
      <c r="S88">
        <v>0.4662</v>
      </c>
      <c r="U88">
        <v>0.56259</v>
      </c>
      <c r="V88">
        <v>0.3147</v>
      </c>
      <c r="W88">
        <v>1.77956</v>
      </c>
    </row>
    <row r="89" spans="5:23" ht="12.75">
      <c r="E89">
        <v>1.1138</v>
      </c>
      <c r="F89">
        <v>0.2901</v>
      </c>
      <c r="G89">
        <v>0.5141</v>
      </c>
      <c r="I89">
        <v>2.52514</v>
      </c>
      <c r="J89">
        <v>0.0659</v>
      </c>
      <c r="K89">
        <v>1.71131</v>
      </c>
      <c r="M89">
        <v>0.40204</v>
      </c>
      <c r="N89">
        <v>0.7404</v>
      </c>
      <c r="O89">
        <v>0.9135</v>
      </c>
      <c r="Q89">
        <v>2.29435</v>
      </c>
      <c r="R89">
        <v>0.0348</v>
      </c>
      <c r="S89">
        <v>0.0491</v>
      </c>
      <c r="U89">
        <v>1.50139</v>
      </c>
      <c r="V89">
        <v>0.1716</v>
      </c>
      <c r="W89">
        <v>0.01112</v>
      </c>
    </row>
    <row r="90" spans="5:23" ht="12.75">
      <c r="E90">
        <v>0.3369</v>
      </c>
      <c r="F90">
        <v>0.0002</v>
      </c>
      <c r="G90">
        <v>0.05349</v>
      </c>
      <c r="I90">
        <v>0.88849</v>
      </c>
      <c r="J90">
        <v>2.0614</v>
      </c>
      <c r="K90">
        <v>0.03772</v>
      </c>
      <c r="M90">
        <v>0.60645</v>
      </c>
      <c r="N90">
        <v>0.0002</v>
      </c>
      <c r="O90">
        <v>0.443</v>
      </c>
      <c r="Q90">
        <v>0.26427</v>
      </c>
      <c r="R90">
        <v>0.15575</v>
      </c>
      <c r="S90">
        <v>0.65</v>
      </c>
      <c r="U90">
        <v>0.44892</v>
      </c>
      <c r="V90">
        <v>0.0197</v>
      </c>
      <c r="W90">
        <v>2.02642</v>
      </c>
    </row>
    <row r="91" spans="5:23" ht="12.75">
      <c r="E91">
        <v>1.6983</v>
      </c>
      <c r="F91">
        <v>0.867</v>
      </c>
      <c r="G91">
        <v>0.12698</v>
      </c>
      <c r="I91">
        <v>0.23528</v>
      </c>
      <c r="J91">
        <v>0.3976</v>
      </c>
      <c r="K91">
        <v>2.75859</v>
      </c>
      <c r="M91">
        <v>0.06963</v>
      </c>
      <c r="N91">
        <v>0.4811</v>
      </c>
      <c r="O91">
        <v>0.3131</v>
      </c>
      <c r="Q91">
        <v>0.63103</v>
      </c>
      <c r="R91">
        <v>0.34991</v>
      </c>
      <c r="S91">
        <v>0.1436</v>
      </c>
      <c r="U91">
        <v>0.08451</v>
      </c>
      <c r="V91">
        <v>0.0002</v>
      </c>
      <c r="W91">
        <v>1.89916</v>
      </c>
    </row>
    <row r="92" spans="5:23" ht="12.75">
      <c r="E92">
        <v>1.7882</v>
      </c>
      <c r="F92">
        <v>2.9761</v>
      </c>
      <c r="G92">
        <v>1.30513</v>
      </c>
      <c r="I92">
        <v>0.55079</v>
      </c>
      <c r="J92">
        <v>0.2531</v>
      </c>
      <c r="K92">
        <v>0.55439</v>
      </c>
      <c r="M92">
        <v>0.29683</v>
      </c>
      <c r="N92">
        <v>2.4651</v>
      </c>
      <c r="O92">
        <v>0.2571</v>
      </c>
      <c r="Q92">
        <v>0.26453</v>
      </c>
      <c r="R92">
        <v>3.29051</v>
      </c>
      <c r="S92">
        <v>0.7997</v>
      </c>
      <c r="U92">
        <v>0.08089</v>
      </c>
      <c r="V92">
        <v>1.916</v>
      </c>
      <c r="W92">
        <v>3.43437</v>
      </c>
    </row>
    <row r="93" spans="5:23" ht="12.75">
      <c r="E93">
        <v>2.4194</v>
      </c>
      <c r="F93">
        <v>0.5739</v>
      </c>
      <c r="G93">
        <v>0.55616</v>
      </c>
      <c r="I93">
        <v>0.60869</v>
      </c>
      <c r="J93">
        <v>0.2227</v>
      </c>
      <c r="K93">
        <v>0.43281</v>
      </c>
      <c r="M93">
        <v>0.73243</v>
      </c>
      <c r="N93">
        <v>0.2537</v>
      </c>
      <c r="O93">
        <v>0.4415</v>
      </c>
      <c r="Q93">
        <v>0.17534</v>
      </c>
      <c r="R93">
        <v>0.31094</v>
      </c>
      <c r="S93">
        <v>0.2632</v>
      </c>
      <c r="U93">
        <v>0.42607</v>
      </c>
      <c r="V93">
        <v>0.0021</v>
      </c>
      <c r="W93">
        <v>1.06537</v>
      </c>
    </row>
    <row r="94" spans="5:23" ht="12.75">
      <c r="E94">
        <v>0.7956</v>
      </c>
      <c r="F94">
        <v>1.2625</v>
      </c>
      <c r="G94">
        <v>2.8765</v>
      </c>
      <c r="I94">
        <v>1.35529</v>
      </c>
      <c r="J94">
        <v>1.0515</v>
      </c>
      <c r="K94">
        <v>0.4448</v>
      </c>
      <c r="M94">
        <v>0.94907</v>
      </c>
      <c r="N94">
        <v>2.6337</v>
      </c>
      <c r="O94">
        <v>2.1008</v>
      </c>
      <c r="Q94">
        <v>1.4286</v>
      </c>
      <c r="R94">
        <v>1.56619</v>
      </c>
      <c r="S94">
        <v>1.2769</v>
      </c>
      <c r="U94">
        <v>1.96193</v>
      </c>
      <c r="V94">
        <v>0.5007</v>
      </c>
      <c r="W94">
        <v>0.82573</v>
      </c>
    </row>
    <row r="95" spans="5:23" ht="12.75">
      <c r="E95">
        <v>0.2709</v>
      </c>
      <c r="F95">
        <v>0.4805</v>
      </c>
      <c r="G95">
        <v>0.07909</v>
      </c>
      <c r="I95">
        <v>0.23972</v>
      </c>
      <c r="J95">
        <v>2.0293</v>
      </c>
      <c r="K95">
        <v>1.51781</v>
      </c>
      <c r="M95">
        <v>0.70001</v>
      </c>
      <c r="N95">
        <v>0.0021</v>
      </c>
      <c r="O95">
        <v>0.3925</v>
      </c>
      <c r="Q95">
        <v>0.02338</v>
      </c>
      <c r="R95">
        <v>2.4099</v>
      </c>
      <c r="S95">
        <v>1.05</v>
      </c>
      <c r="U95">
        <v>1.53842</v>
      </c>
      <c r="V95">
        <v>0.0607</v>
      </c>
      <c r="W95">
        <v>0.24356</v>
      </c>
    </row>
    <row r="96" spans="5:23" ht="12.75">
      <c r="E96">
        <v>0.6097</v>
      </c>
      <c r="F96">
        <v>1.7267</v>
      </c>
      <c r="G96">
        <v>0.56308</v>
      </c>
      <c r="I96">
        <v>5.14685</v>
      </c>
      <c r="J96">
        <v>0.4119</v>
      </c>
      <c r="K96">
        <v>0.54612</v>
      </c>
      <c r="M96">
        <v>0.30759</v>
      </c>
      <c r="N96">
        <v>0.3376</v>
      </c>
      <c r="O96">
        <v>0.9258</v>
      </c>
      <c r="Q96">
        <v>0.2996</v>
      </c>
      <c r="R96">
        <v>0.08258</v>
      </c>
      <c r="S96">
        <v>0.4499</v>
      </c>
      <c r="U96">
        <v>4.55686</v>
      </c>
      <c r="V96">
        <v>0.0264</v>
      </c>
      <c r="W96">
        <v>0.56262</v>
      </c>
    </row>
    <row r="97" spans="5:23" ht="12.75">
      <c r="E97">
        <v>0.0422</v>
      </c>
      <c r="F97">
        <v>0.0002</v>
      </c>
      <c r="G97">
        <v>0.01743</v>
      </c>
      <c r="I97">
        <v>1.79624</v>
      </c>
      <c r="J97">
        <v>2.8639</v>
      </c>
      <c r="K97">
        <v>0.73834</v>
      </c>
      <c r="M97">
        <v>1.34985</v>
      </c>
      <c r="N97">
        <v>0.0115</v>
      </c>
      <c r="O97">
        <v>0.2637</v>
      </c>
      <c r="Q97">
        <v>0.65845</v>
      </c>
      <c r="R97">
        <v>0.69073</v>
      </c>
      <c r="S97">
        <v>1.8709</v>
      </c>
      <c r="U97">
        <v>0.09879</v>
      </c>
      <c r="V97">
        <v>2.584</v>
      </c>
      <c r="W97">
        <v>1.78397</v>
      </c>
    </row>
    <row r="98" spans="5:23" ht="12.75">
      <c r="E98">
        <v>1.0843</v>
      </c>
      <c r="F98">
        <v>0.041</v>
      </c>
      <c r="G98">
        <v>1.40458</v>
      </c>
      <c r="I98">
        <v>2.33984</v>
      </c>
      <c r="J98">
        <v>0.6757</v>
      </c>
      <c r="K98">
        <v>0.68265</v>
      </c>
      <c r="M98">
        <v>0.37939</v>
      </c>
      <c r="N98">
        <v>0.2661</v>
      </c>
      <c r="O98">
        <v>0.4567</v>
      </c>
      <c r="Q98">
        <v>0.52021</v>
      </c>
      <c r="R98">
        <v>0.24884</v>
      </c>
      <c r="S98">
        <v>1.8784</v>
      </c>
      <c r="U98">
        <v>0.09004</v>
      </c>
      <c r="V98">
        <v>0.3849</v>
      </c>
      <c r="W98">
        <v>0.5348</v>
      </c>
    </row>
    <row r="99" spans="5:23" ht="12.75">
      <c r="E99">
        <v>0.294</v>
      </c>
      <c r="F99">
        <v>0.1005</v>
      </c>
      <c r="G99">
        <v>0.33854</v>
      </c>
      <c r="I99">
        <v>3.46367</v>
      </c>
      <c r="J99">
        <v>0.0518</v>
      </c>
      <c r="K99">
        <v>1.60072</v>
      </c>
      <c r="M99">
        <v>0.92351</v>
      </c>
      <c r="N99">
        <v>0.015</v>
      </c>
      <c r="O99">
        <v>0.4756</v>
      </c>
      <c r="Q99">
        <v>0.56862</v>
      </c>
      <c r="R99">
        <v>0.52976</v>
      </c>
      <c r="S99">
        <v>0.1014</v>
      </c>
      <c r="U99">
        <v>1.85392</v>
      </c>
      <c r="V99">
        <v>0.1286</v>
      </c>
      <c r="W99">
        <v>0.6219</v>
      </c>
    </row>
    <row r="100" spans="5:23" ht="12.75">
      <c r="E100">
        <v>1.9731</v>
      </c>
      <c r="F100">
        <v>1.2177</v>
      </c>
      <c r="G100">
        <v>0.60952</v>
      </c>
      <c r="I100">
        <v>0.2818</v>
      </c>
      <c r="J100">
        <v>0.0002</v>
      </c>
      <c r="K100">
        <v>0.12883</v>
      </c>
      <c r="M100">
        <v>1.53061</v>
      </c>
      <c r="N100">
        <v>0.6057</v>
      </c>
      <c r="O100">
        <v>1.8133</v>
      </c>
      <c r="Q100">
        <v>0.01972</v>
      </c>
      <c r="R100">
        <v>0.023</v>
      </c>
      <c r="S100">
        <v>0.9108</v>
      </c>
      <c r="U100">
        <v>0.46858</v>
      </c>
      <c r="V100">
        <v>3.3002</v>
      </c>
      <c r="W100">
        <v>2.28137</v>
      </c>
    </row>
    <row r="101" spans="5:23" ht="12.75">
      <c r="E101">
        <v>0.0744</v>
      </c>
      <c r="F101">
        <v>0.0037</v>
      </c>
      <c r="G101">
        <v>0.74845</v>
      </c>
      <c r="I101">
        <v>5.93871</v>
      </c>
      <c r="J101">
        <v>1.1901</v>
      </c>
      <c r="K101">
        <v>0.68879</v>
      </c>
      <c r="M101">
        <v>0.63063</v>
      </c>
      <c r="N101">
        <v>0.0036</v>
      </c>
      <c r="O101">
        <v>0.0195</v>
      </c>
      <c r="Q101">
        <v>1.92014</v>
      </c>
      <c r="R101">
        <v>0.01581</v>
      </c>
      <c r="S101">
        <v>1.0885</v>
      </c>
      <c r="U101">
        <v>0.17441</v>
      </c>
      <c r="V101">
        <v>0.8809</v>
      </c>
      <c r="W101">
        <v>1.14632</v>
      </c>
    </row>
    <row r="102" spans="5:23" ht="12.75">
      <c r="E102">
        <v>0.7382</v>
      </c>
      <c r="F102">
        <v>0.2719</v>
      </c>
      <c r="G102">
        <v>0.69873</v>
      </c>
      <c r="I102">
        <v>0.02703</v>
      </c>
      <c r="J102">
        <v>0.4351</v>
      </c>
      <c r="K102">
        <v>0.06141</v>
      </c>
      <c r="M102">
        <v>1.47108</v>
      </c>
      <c r="N102">
        <v>11.2287</v>
      </c>
      <c r="O102">
        <v>2.1616</v>
      </c>
      <c r="Q102">
        <v>0.0555</v>
      </c>
      <c r="R102">
        <v>0.54783</v>
      </c>
      <c r="S102">
        <v>0.3913</v>
      </c>
      <c r="U102">
        <v>0.65553</v>
      </c>
      <c r="V102">
        <v>1.6694</v>
      </c>
      <c r="W102">
        <v>0.25357</v>
      </c>
    </row>
    <row r="103" spans="5:23" ht="12.75">
      <c r="E103">
        <v>0.1896</v>
      </c>
      <c r="F103">
        <v>0.3432</v>
      </c>
      <c r="G103">
        <v>0.05501</v>
      </c>
      <c r="I103">
        <v>0.26536</v>
      </c>
      <c r="J103">
        <v>0.5051</v>
      </c>
      <c r="K103">
        <v>1.48051</v>
      </c>
      <c r="M103">
        <v>0.40801</v>
      </c>
      <c r="N103">
        <v>0.5379</v>
      </c>
      <c r="O103">
        <v>0.6851</v>
      </c>
      <c r="Q103">
        <v>0.03913</v>
      </c>
      <c r="R103">
        <v>1.47515</v>
      </c>
      <c r="S103">
        <v>0.2262</v>
      </c>
      <c r="U103">
        <v>0.66087</v>
      </c>
      <c r="V103">
        <v>0.2985</v>
      </c>
      <c r="W103">
        <v>0.16805</v>
      </c>
    </row>
    <row r="104" spans="5:23" ht="12.75">
      <c r="E104">
        <v>1.1813</v>
      </c>
      <c r="F104">
        <v>0.1959</v>
      </c>
      <c r="G104">
        <v>0.01927</v>
      </c>
      <c r="I104">
        <v>0.09315</v>
      </c>
      <c r="J104">
        <v>0.7704</v>
      </c>
      <c r="K104">
        <v>0.34565</v>
      </c>
      <c r="M104">
        <v>0.14426</v>
      </c>
      <c r="N104">
        <v>0.2615</v>
      </c>
      <c r="O104">
        <v>0.207</v>
      </c>
      <c r="Q104">
        <v>0.62823</v>
      </c>
      <c r="R104">
        <v>0.05223</v>
      </c>
      <c r="S104">
        <v>0.549</v>
      </c>
      <c r="U104">
        <v>0.09336</v>
      </c>
      <c r="V104">
        <v>2.2001</v>
      </c>
      <c r="W104">
        <v>0.21507</v>
      </c>
    </row>
    <row r="105" spans="5:23" ht="12.75">
      <c r="E105">
        <v>1.4208</v>
      </c>
      <c r="F105">
        <v>0.7268</v>
      </c>
      <c r="G105">
        <v>0.40696</v>
      </c>
      <c r="I105">
        <v>0.23846</v>
      </c>
      <c r="J105">
        <v>1.934</v>
      </c>
      <c r="K105">
        <v>0.16909</v>
      </c>
      <c r="M105">
        <v>0.58356</v>
      </c>
      <c r="N105">
        <v>1.2185</v>
      </c>
      <c r="O105">
        <v>0.3633</v>
      </c>
      <c r="Q105">
        <v>0.14513</v>
      </c>
      <c r="R105">
        <v>0.00861</v>
      </c>
      <c r="S105">
        <v>1.8987</v>
      </c>
      <c r="U105">
        <v>0.14748</v>
      </c>
      <c r="V105">
        <v>0.2116</v>
      </c>
      <c r="W105">
        <v>1.31142</v>
      </c>
    </row>
    <row r="106" spans="5:23" ht="12.75">
      <c r="E106">
        <v>0.9847</v>
      </c>
      <c r="F106">
        <v>1.3846</v>
      </c>
      <c r="G106">
        <v>0.4461</v>
      </c>
      <c r="I106">
        <v>1.42252</v>
      </c>
      <c r="J106">
        <v>0.0952</v>
      </c>
      <c r="K106">
        <v>0.43401</v>
      </c>
      <c r="M106">
        <v>0.14331</v>
      </c>
      <c r="N106">
        <v>0.2379</v>
      </c>
      <c r="O106">
        <v>0.968</v>
      </c>
      <c r="Q106">
        <v>0.22739</v>
      </c>
      <c r="R106">
        <v>0.42076</v>
      </c>
      <c r="S106">
        <v>0.2093</v>
      </c>
      <c r="U106">
        <v>0.2321</v>
      </c>
      <c r="V106">
        <v>0.0188</v>
      </c>
      <c r="W106">
        <v>0.89325</v>
      </c>
    </row>
    <row r="107" spans="5:23" ht="12.75">
      <c r="E107">
        <v>0.0645</v>
      </c>
      <c r="F107">
        <v>0.6899</v>
      </c>
      <c r="G107">
        <v>2.42852</v>
      </c>
      <c r="I107">
        <v>0.02909</v>
      </c>
      <c r="J107">
        <v>0.0583</v>
      </c>
      <c r="K107">
        <v>0.61017</v>
      </c>
      <c r="M107">
        <v>0.45291</v>
      </c>
      <c r="N107">
        <v>0.002</v>
      </c>
      <c r="O107">
        <v>0.0205</v>
      </c>
      <c r="Q107">
        <v>0.6666</v>
      </c>
      <c r="R107">
        <v>1.38445</v>
      </c>
      <c r="S107">
        <v>0.0102</v>
      </c>
      <c r="U107">
        <v>0.41517</v>
      </c>
      <c r="V107">
        <v>0.2661</v>
      </c>
      <c r="W107">
        <v>2.13988</v>
      </c>
    </row>
    <row r="108" spans="5:23" ht="12.75">
      <c r="E108">
        <v>2.529</v>
      </c>
      <c r="F108">
        <v>0.0811</v>
      </c>
      <c r="G108">
        <v>0.85417</v>
      </c>
      <c r="I108">
        <v>1.41044</v>
      </c>
      <c r="J108">
        <v>0.456</v>
      </c>
      <c r="K108">
        <v>2.77015</v>
      </c>
      <c r="M108">
        <v>0.02455</v>
      </c>
      <c r="N108">
        <v>0.0143</v>
      </c>
      <c r="O108">
        <v>0.1467</v>
      </c>
      <c r="Q108">
        <v>0.24579</v>
      </c>
      <c r="R108">
        <v>0.1009</v>
      </c>
      <c r="S108">
        <v>0.5016</v>
      </c>
      <c r="U108">
        <v>2.66247</v>
      </c>
      <c r="V108">
        <v>1.6662</v>
      </c>
      <c r="W108">
        <v>4.55077</v>
      </c>
    </row>
    <row r="109" spans="5:23" ht="12.75">
      <c r="E109">
        <v>0.1541</v>
      </c>
      <c r="F109">
        <v>1.492</v>
      </c>
      <c r="G109">
        <v>0.42265</v>
      </c>
      <c r="I109">
        <v>1.69161</v>
      </c>
      <c r="J109">
        <v>3.1437</v>
      </c>
      <c r="K109">
        <v>3.09567</v>
      </c>
      <c r="M109">
        <v>0.10894</v>
      </c>
      <c r="N109">
        <v>3.5307</v>
      </c>
      <c r="O109">
        <v>0.4236</v>
      </c>
      <c r="Q109">
        <v>2.48256</v>
      </c>
      <c r="R109">
        <v>0.51461</v>
      </c>
      <c r="S109">
        <v>1.1344</v>
      </c>
      <c r="U109">
        <v>0.14404</v>
      </c>
      <c r="V109">
        <v>0.0191</v>
      </c>
      <c r="W109">
        <v>1.4998</v>
      </c>
    </row>
    <row r="110" spans="5:23" ht="12.75">
      <c r="E110">
        <v>1.004</v>
      </c>
      <c r="F110">
        <v>0.8831</v>
      </c>
      <c r="G110">
        <v>1.35626</v>
      </c>
      <c r="I110">
        <v>0.25783</v>
      </c>
      <c r="J110">
        <v>0.0226</v>
      </c>
      <c r="K110">
        <v>0.18462</v>
      </c>
      <c r="M110">
        <v>0.26851</v>
      </c>
      <c r="N110">
        <v>0.0037</v>
      </c>
      <c r="O110">
        <v>0.876</v>
      </c>
      <c r="Q110">
        <v>0.97899</v>
      </c>
      <c r="R110">
        <v>2.82757</v>
      </c>
      <c r="S110">
        <v>0.6122</v>
      </c>
      <c r="U110">
        <v>2.89007</v>
      </c>
      <c r="V110">
        <v>1.1708</v>
      </c>
      <c r="W110">
        <v>2.17784</v>
      </c>
    </row>
    <row r="111" spans="5:23" ht="12.75">
      <c r="E111">
        <v>0.5811</v>
      </c>
      <c r="F111">
        <v>0.958</v>
      </c>
      <c r="G111">
        <v>0.35616</v>
      </c>
      <c r="I111">
        <v>1.8011</v>
      </c>
      <c r="J111">
        <v>0.1486</v>
      </c>
      <c r="K111">
        <v>2.46839</v>
      </c>
      <c r="M111">
        <v>2.05391</v>
      </c>
      <c r="N111">
        <v>2.1953</v>
      </c>
      <c r="O111">
        <v>0.0336</v>
      </c>
      <c r="Q111">
        <v>0.71956</v>
      </c>
      <c r="R111">
        <v>0.59423</v>
      </c>
      <c r="S111">
        <v>0.8611</v>
      </c>
      <c r="U111">
        <v>0.51504</v>
      </c>
      <c r="V111">
        <v>0.0009</v>
      </c>
      <c r="W111">
        <v>1.19129</v>
      </c>
    </row>
    <row r="112" spans="5:23" ht="12.75">
      <c r="E112">
        <v>2.4481</v>
      </c>
      <c r="F112">
        <v>2.2955</v>
      </c>
      <c r="G112">
        <v>0.96688</v>
      </c>
      <c r="I112">
        <v>0.41324</v>
      </c>
      <c r="J112">
        <v>3.2077</v>
      </c>
      <c r="K112">
        <v>0.96983</v>
      </c>
      <c r="M112">
        <v>0.75042</v>
      </c>
      <c r="N112">
        <v>0.8511</v>
      </c>
      <c r="O112">
        <v>0.5459</v>
      </c>
      <c r="Q112">
        <v>0.59854</v>
      </c>
      <c r="R112">
        <v>0.97093</v>
      </c>
      <c r="S112">
        <v>1.6364</v>
      </c>
      <c r="U112">
        <v>0.45333</v>
      </c>
      <c r="V112">
        <v>0.2871</v>
      </c>
      <c r="W112">
        <v>2.58161</v>
      </c>
    </row>
    <row r="113" spans="5:23" ht="12.75">
      <c r="E113">
        <v>0.3846</v>
      </c>
      <c r="F113">
        <v>0.2164</v>
      </c>
      <c r="G113">
        <v>1.71432</v>
      </c>
      <c r="I113">
        <v>0.07098</v>
      </c>
      <c r="J113">
        <v>3.8102</v>
      </c>
      <c r="K113">
        <v>0.18162</v>
      </c>
      <c r="M113">
        <v>1.31496</v>
      </c>
      <c r="N113">
        <v>1.2409</v>
      </c>
      <c r="O113">
        <v>0.147</v>
      </c>
      <c r="Q113">
        <v>2.31811</v>
      </c>
      <c r="R113">
        <v>0.09871</v>
      </c>
      <c r="S113">
        <v>0.6149</v>
      </c>
      <c r="U113">
        <v>1.00904</v>
      </c>
      <c r="V113">
        <v>10.0158</v>
      </c>
      <c r="W113">
        <v>0.33859</v>
      </c>
    </row>
    <row r="114" spans="5:23" ht="12.75">
      <c r="E114">
        <v>0.4139</v>
      </c>
      <c r="F114">
        <v>0.1496</v>
      </c>
      <c r="G114">
        <v>1.59454</v>
      </c>
      <c r="I114">
        <v>0.3053</v>
      </c>
      <c r="J114">
        <v>0.7705</v>
      </c>
      <c r="K114">
        <v>0.1349</v>
      </c>
      <c r="M114">
        <v>0.35824</v>
      </c>
      <c r="N114">
        <v>0.727</v>
      </c>
      <c r="O114">
        <v>0.4438</v>
      </c>
      <c r="Q114">
        <v>1.00668</v>
      </c>
      <c r="R114">
        <v>1.19834</v>
      </c>
      <c r="S114">
        <v>0.275</v>
      </c>
      <c r="U114">
        <v>0.71338</v>
      </c>
      <c r="V114">
        <v>1.82</v>
      </c>
      <c r="W114">
        <v>1.27295</v>
      </c>
    </row>
    <row r="115" spans="5:23" ht="12.75">
      <c r="E115">
        <v>1.7301</v>
      </c>
      <c r="F115">
        <v>2.7417</v>
      </c>
      <c r="G115">
        <v>1.29595</v>
      </c>
      <c r="I115">
        <v>1.20061</v>
      </c>
      <c r="J115">
        <v>0.5203</v>
      </c>
      <c r="K115">
        <v>0.15552</v>
      </c>
      <c r="M115">
        <v>0.88741</v>
      </c>
      <c r="N115">
        <v>0.3362</v>
      </c>
      <c r="O115">
        <v>0.2288</v>
      </c>
      <c r="Q115">
        <v>0.83338</v>
      </c>
      <c r="R115">
        <v>0.2085</v>
      </c>
      <c r="S115">
        <v>0.2087</v>
      </c>
      <c r="U115">
        <v>0.13451</v>
      </c>
      <c r="V115">
        <v>4.0124</v>
      </c>
      <c r="W115">
        <v>0.61205</v>
      </c>
    </row>
    <row r="116" spans="5:23" ht="12.75">
      <c r="E116">
        <v>2.1456</v>
      </c>
      <c r="F116">
        <v>0.5647</v>
      </c>
      <c r="G116">
        <v>0.3487</v>
      </c>
      <c r="I116">
        <v>2.88588</v>
      </c>
      <c r="J116">
        <v>0.242</v>
      </c>
      <c r="K116">
        <v>4.95985</v>
      </c>
      <c r="M116">
        <v>0.86249</v>
      </c>
      <c r="N116">
        <v>1.0816</v>
      </c>
      <c r="O116">
        <v>0.0151</v>
      </c>
      <c r="Q116">
        <v>0.13145</v>
      </c>
      <c r="R116">
        <v>3.25391</v>
      </c>
      <c r="S116">
        <v>0.1205</v>
      </c>
      <c r="U116">
        <v>1.43629</v>
      </c>
      <c r="V116">
        <v>1.2266</v>
      </c>
      <c r="W116">
        <v>0.5125</v>
      </c>
    </row>
    <row r="117" spans="5:23" ht="12.75">
      <c r="E117">
        <v>2.757</v>
      </c>
      <c r="F117">
        <v>2.6251</v>
      </c>
      <c r="G117">
        <v>8.30491</v>
      </c>
      <c r="I117">
        <v>0.7098</v>
      </c>
      <c r="J117">
        <v>3.4144</v>
      </c>
      <c r="K117">
        <v>0.88614</v>
      </c>
      <c r="M117">
        <v>0.23955</v>
      </c>
      <c r="N117">
        <v>1.3168</v>
      </c>
      <c r="O117">
        <v>0.5438</v>
      </c>
      <c r="Q117">
        <v>0.30841</v>
      </c>
      <c r="R117">
        <v>4.00762</v>
      </c>
      <c r="S117">
        <v>2.8706</v>
      </c>
      <c r="U117">
        <v>0.49851</v>
      </c>
      <c r="V117">
        <v>2.9435</v>
      </c>
      <c r="W117">
        <v>0.58463</v>
      </c>
    </row>
    <row r="118" spans="5:23" ht="12.75">
      <c r="E118">
        <v>2.1595</v>
      </c>
      <c r="F118">
        <v>2.39</v>
      </c>
      <c r="G118">
        <v>2.50682</v>
      </c>
      <c r="I118">
        <v>1.83341</v>
      </c>
      <c r="J118">
        <v>0.0243</v>
      </c>
      <c r="K118">
        <v>0.66388</v>
      </c>
      <c r="M118">
        <v>0.00279</v>
      </c>
      <c r="N118">
        <v>0.7155</v>
      </c>
      <c r="O118">
        <v>0.3584</v>
      </c>
      <c r="Q118">
        <v>4.92061</v>
      </c>
      <c r="R118">
        <v>1.00277</v>
      </c>
      <c r="S118">
        <v>0.3188</v>
      </c>
      <c r="U118">
        <v>2.10947</v>
      </c>
      <c r="V118">
        <v>3.8513</v>
      </c>
      <c r="W118">
        <v>0.92337</v>
      </c>
    </row>
    <row r="119" spans="5:23" ht="12.75">
      <c r="E119">
        <v>0.7456</v>
      </c>
      <c r="F119">
        <v>0.0279</v>
      </c>
      <c r="G119">
        <v>0.263</v>
      </c>
      <c r="I119">
        <v>0.83506</v>
      </c>
      <c r="J119">
        <v>0.9998</v>
      </c>
      <c r="K119">
        <v>0.41339</v>
      </c>
      <c r="M119">
        <v>2.3836</v>
      </c>
      <c r="N119">
        <v>0.0129</v>
      </c>
      <c r="O119">
        <v>2.5065</v>
      </c>
      <c r="Q119">
        <v>1.69516</v>
      </c>
      <c r="R119">
        <v>0.75029</v>
      </c>
      <c r="S119">
        <v>2.1897</v>
      </c>
      <c r="U119">
        <v>1.9843</v>
      </c>
      <c r="V119">
        <v>0.7703</v>
      </c>
      <c r="W119">
        <v>1.56946</v>
      </c>
    </row>
    <row r="120" spans="5:23" ht="12.75">
      <c r="E120">
        <v>2.4923</v>
      </c>
      <c r="F120">
        <v>0.0061</v>
      </c>
      <c r="G120">
        <v>0.32144</v>
      </c>
      <c r="I120">
        <v>0.51865</v>
      </c>
      <c r="J120">
        <v>0.3854</v>
      </c>
      <c r="K120">
        <v>0.14208</v>
      </c>
      <c r="M120">
        <v>0.01618</v>
      </c>
      <c r="N120">
        <v>0.6668</v>
      </c>
      <c r="O120">
        <v>0.4334</v>
      </c>
      <c r="Q120">
        <v>0.04333</v>
      </c>
      <c r="R120">
        <v>0.6142</v>
      </c>
      <c r="S120">
        <v>0.2457</v>
      </c>
      <c r="U120">
        <v>0.44749</v>
      </c>
      <c r="V120">
        <v>1.3849</v>
      </c>
      <c r="W120">
        <v>0.23866</v>
      </c>
    </row>
    <row r="121" spans="5:23" ht="12.75">
      <c r="E121">
        <v>0.5233</v>
      </c>
      <c r="F121">
        <v>3.03</v>
      </c>
      <c r="G121">
        <v>0.83883</v>
      </c>
      <c r="I121">
        <v>0.64768</v>
      </c>
      <c r="J121">
        <v>3.2155</v>
      </c>
      <c r="K121">
        <v>0.80405</v>
      </c>
      <c r="M121">
        <v>1.2779</v>
      </c>
      <c r="N121">
        <v>0.5584</v>
      </c>
      <c r="O121">
        <v>2.1546</v>
      </c>
      <c r="Q121">
        <v>0.09754</v>
      </c>
      <c r="R121">
        <v>0.11917</v>
      </c>
      <c r="S121">
        <v>0.2111</v>
      </c>
      <c r="U121">
        <v>2.69142</v>
      </c>
      <c r="V121">
        <v>3.7884</v>
      </c>
      <c r="W121">
        <v>0.37707</v>
      </c>
    </row>
    <row r="122" spans="5:23" ht="12.75">
      <c r="E122">
        <v>0.0603</v>
      </c>
      <c r="F122">
        <v>0.0455</v>
      </c>
      <c r="G122">
        <v>1.13586</v>
      </c>
      <c r="I122">
        <v>2.14187</v>
      </c>
      <c r="J122">
        <v>0.0546</v>
      </c>
      <c r="K122">
        <v>0.31083</v>
      </c>
      <c r="M122">
        <v>0.82694</v>
      </c>
      <c r="N122">
        <v>0.9213</v>
      </c>
      <c r="O122">
        <v>0.8309</v>
      </c>
      <c r="Q122">
        <v>1.48504</v>
      </c>
      <c r="R122">
        <v>2.65221</v>
      </c>
      <c r="S122">
        <v>0.5614</v>
      </c>
      <c r="U122">
        <v>0.43892</v>
      </c>
      <c r="V122">
        <v>0.9331</v>
      </c>
      <c r="W122">
        <v>0.65662</v>
      </c>
    </row>
    <row r="123" spans="5:23" ht="12.75">
      <c r="E123">
        <v>2.939</v>
      </c>
      <c r="F123">
        <v>2.7293</v>
      </c>
      <c r="G123">
        <v>1.85568</v>
      </c>
      <c r="I123">
        <v>0.18705</v>
      </c>
      <c r="J123">
        <v>0.0009</v>
      </c>
      <c r="K123">
        <v>0.15059</v>
      </c>
      <c r="M123">
        <v>2.10861</v>
      </c>
      <c r="N123">
        <v>2.7535</v>
      </c>
      <c r="O123">
        <v>1.0473</v>
      </c>
      <c r="Q123">
        <v>0.05685</v>
      </c>
      <c r="R123">
        <v>0.67315</v>
      </c>
      <c r="S123">
        <v>1.7208</v>
      </c>
      <c r="U123">
        <v>0.04709</v>
      </c>
      <c r="V123">
        <v>1.7051</v>
      </c>
      <c r="W123">
        <v>0.10933</v>
      </c>
    </row>
    <row r="124" spans="5:23" ht="12.75">
      <c r="E124">
        <v>2.0158</v>
      </c>
      <c r="F124">
        <v>0.0022</v>
      </c>
      <c r="G124">
        <v>0.29476</v>
      </c>
      <c r="I124">
        <v>2.84038</v>
      </c>
      <c r="J124">
        <v>2.3055</v>
      </c>
      <c r="K124">
        <v>0.70731</v>
      </c>
      <c r="M124">
        <v>0.63493</v>
      </c>
      <c r="N124">
        <v>2.1552</v>
      </c>
      <c r="O124">
        <v>1.5617</v>
      </c>
      <c r="Q124">
        <v>0.29267</v>
      </c>
      <c r="R124">
        <v>0.54217</v>
      </c>
      <c r="S124">
        <v>1.0252</v>
      </c>
      <c r="U124">
        <v>1.99243</v>
      </c>
      <c r="V124">
        <v>0.0087</v>
      </c>
      <c r="W124">
        <v>0.22131</v>
      </c>
    </row>
    <row r="125" spans="5:23" ht="12.75">
      <c r="E125">
        <v>1.4925</v>
      </c>
      <c r="F125">
        <v>0.4394</v>
      </c>
      <c r="G125">
        <v>0.15868</v>
      </c>
      <c r="I125">
        <v>0.44146</v>
      </c>
      <c r="J125">
        <v>0.1586</v>
      </c>
      <c r="K125">
        <v>0.98917</v>
      </c>
      <c r="M125">
        <v>5.58268</v>
      </c>
      <c r="N125">
        <v>2.2927</v>
      </c>
      <c r="O125">
        <v>0.6598</v>
      </c>
      <c r="Q125">
        <v>1.65201</v>
      </c>
      <c r="R125">
        <v>0.55402</v>
      </c>
      <c r="S125">
        <v>0.2848</v>
      </c>
      <c r="U125">
        <v>0.55416</v>
      </c>
      <c r="V125">
        <v>0.0002</v>
      </c>
      <c r="W125">
        <v>0.8771</v>
      </c>
    </row>
    <row r="126" spans="5:23" ht="12.75">
      <c r="E126">
        <v>0.7859</v>
      </c>
      <c r="F126">
        <v>0.3724</v>
      </c>
      <c r="G126">
        <v>0.30272</v>
      </c>
      <c r="I126">
        <v>0.20417</v>
      </c>
      <c r="J126">
        <v>0.9602</v>
      </c>
      <c r="K126">
        <v>0.79489</v>
      </c>
      <c r="M126">
        <v>0.14331</v>
      </c>
      <c r="N126">
        <v>1.2134</v>
      </c>
      <c r="O126">
        <v>0.688</v>
      </c>
      <c r="Q126">
        <v>0.77178</v>
      </c>
      <c r="R126">
        <v>0.37071</v>
      </c>
      <c r="S126">
        <v>0.1921</v>
      </c>
      <c r="U126">
        <v>0.73453</v>
      </c>
      <c r="V126">
        <v>0.1821</v>
      </c>
      <c r="W126">
        <v>0.39482</v>
      </c>
    </row>
    <row r="127" spans="5:23" ht="12.75">
      <c r="E127">
        <v>0.0854</v>
      </c>
      <c r="F127">
        <v>0.134</v>
      </c>
      <c r="G127">
        <v>1.11398</v>
      </c>
      <c r="I127">
        <v>1.46058</v>
      </c>
      <c r="J127">
        <v>1.6811</v>
      </c>
      <c r="K127">
        <v>1.82892</v>
      </c>
      <c r="M127">
        <v>0.58517</v>
      </c>
      <c r="N127">
        <v>0.0449</v>
      </c>
      <c r="O127">
        <v>0.2366</v>
      </c>
      <c r="Q127">
        <v>1.8124</v>
      </c>
      <c r="R127">
        <v>0.05998</v>
      </c>
      <c r="S127">
        <v>3.5435</v>
      </c>
      <c r="U127">
        <v>1.70582</v>
      </c>
      <c r="V127">
        <v>0.063</v>
      </c>
      <c r="W127">
        <v>1.13779</v>
      </c>
    </row>
    <row r="128" spans="5:23" ht="12.75">
      <c r="E128">
        <v>1.4492</v>
      </c>
      <c r="F128">
        <v>1.257</v>
      </c>
      <c r="G128">
        <v>0.38044</v>
      </c>
      <c r="I128">
        <v>1.11851</v>
      </c>
      <c r="J128">
        <v>0.2036</v>
      </c>
      <c r="K128">
        <v>1.1915</v>
      </c>
      <c r="M128">
        <v>0.65404</v>
      </c>
      <c r="N128">
        <v>0.1833</v>
      </c>
      <c r="O128">
        <v>0.6561</v>
      </c>
      <c r="Q128">
        <v>0.00963</v>
      </c>
      <c r="R128">
        <v>0.90439</v>
      </c>
      <c r="S128">
        <v>0.2217</v>
      </c>
      <c r="U128">
        <v>3.3503</v>
      </c>
      <c r="V128">
        <v>1.1349</v>
      </c>
      <c r="W128">
        <v>0.7341</v>
      </c>
    </row>
    <row r="129" spans="5:23" ht="12.75">
      <c r="E129">
        <v>1.2332</v>
      </c>
      <c r="F129">
        <v>0.046</v>
      </c>
      <c r="G129">
        <v>0.26344</v>
      </c>
      <c r="I129">
        <v>0.45027</v>
      </c>
      <c r="J129">
        <v>0.3547</v>
      </c>
      <c r="K129">
        <v>0.7054</v>
      </c>
      <c r="M129">
        <v>0.87268</v>
      </c>
      <c r="N129">
        <v>0.1249</v>
      </c>
      <c r="O129">
        <v>0.7607</v>
      </c>
      <c r="Q129">
        <v>1.88988</v>
      </c>
      <c r="R129">
        <v>0.39044</v>
      </c>
      <c r="S129">
        <v>2.1018</v>
      </c>
      <c r="U129">
        <v>0.4728</v>
      </c>
      <c r="V129">
        <v>0.04</v>
      </c>
      <c r="W129">
        <v>1.23175</v>
      </c>
    </row>
    <row r="130" spans="5:23" ht="12.75">
      <c r="E130">
        <v>0.0002</v>
      </c>
      <c r="F130">
        <v>1.8671</v>
      </c>
      <c r="G130">
        <v>0.07123</v>
      </c>
      <c r="I130">
        <v>0.54398</v>
      </c>
      <c r="J130">
        <v>0.2439</v>
      </c>
      <c r="K130">
        <v>1.26993</v>
      </c>
      <c r="M130">
        <v>0.45398</v>
      </c>
      <c r="N130">
        <v>0.5258</v>
      </c>
      <c r="O130">
        <v>0.0098</v>
      </c>
      <c r="Q130">
        <v>0.17585</v>
      </c>
      <c r="R130">
        <v>0.74367</v>
      </c>
      <c r="S130">
        <v>0.2608</v>
      </c>
      <c r="U130">
        <v>0.77699</v>
      </c>
      <c r="V130">
        <v>0.023</v>
      </c>
      <c r="W130">
        <v>0.19788</v>
      </c>
    </row>
    <row r="131" spans="5:23" ht="12.75">
      <c r="E131">
        <v>0.3098</v>
      </c>
      <c r="F131">
        <v>0.2687</v>
      </c>
      <c r="G131">
        <v>0.7923</v>
      </c>
      <c r="I131">
        <v>0.48432</v>
      </c>
      <c r="J131">
        <v>0.0026</v>
      </c>
      <c r="K131">
        <v>7.91299</v>
      </c>
      <c r="M131">
        <v>0.26524</v>
      </c>
      <c r="N131">
        <v>0.0273</v>
      </c>
      <c r="O131">
        <v>0.1525</v>
      </c>
      <c r="Q131">
        <v>0.27264</v>
      </c>
      <c r="R131">
        <v>0.1355</v>
      </c>
      <c r="S131">
        <v>1.2392</v>
      </c>
      <c r="U131">
        <v>0.11532</v>
      </c>
      <c r="V131">
        <v>0.0592</v>
      </c>
      <c r="W131">
        <v>0.93203</v>
      </c>
    </row>
    <row r="132" spans="5:23" ht="12.75">
      <c r="E132">
        <v>0.0741</v>
      </c>
      <c r="F132">
        <v>0.1469</v>
      </c>
      <c r="G132">
        <v>1.40523</v>
      </c>
      <c r="I132">
        <v>6.43992</v>
      </c>
      <c r="J132">
        <v>0.4423</v>
      </c>
      <c r="K132">
        <v>1.67005</v>
      </c>
      <c r="M132">
        <v>0.55414</v>
      </c>
      <c r="N132">
        <v>0</v>
      </c>
      <c r="O132">
        <v>0.547</v>
      </c>
      <c r="Q132">
        <v>0.55542</v>
      </c>
      <c r="R132">
        <v>2.0864</v>
      </c>
      <c r="S132">
        <v>0.0886</v>
      </c>
      <c r="U132">
        <v>1.63586</v>
      </c>
      <c r="V132">
        <v>0.0467</v>
      </c>
      <c r="W132">
        <v>0.28163</v>
      </c>
    </row>
    <row r="133" spans="5:23" ht="12.75">
      <c r="E133">
        <v>0.7871</v>
      </c>
      <c r="F133">
        <v>0.1501</v>
      </c>
      <c r="G133">
        <v>1.3119</v>
      </c>
      <c r="I133">
        <v>0.91059</v>
      </c>
      <c r="J133">
        <v>1.0321</v>
      </c>
      <c r="K133">
        <v>1.25062</v>
      </c>
      <c r="M133">
        <v>0.43971</v>
      </c>
      <c r="N133">
        <v>3.1299</v>
      </c>
      <c r="O133">
        <v>0.2552</v>
      </c>
      <c r="Q133">
        <v>1.38325</v>
      </c>
      <c r="R133">
        <v>0.60595</v>
      </c>
      <c r="S133">
        <v>0.7608</v>
      </c>
      <c r="U133">
        <v>2.73015</v>
      </c>
      <c r="V133">
        <v>0.1542</v>
      </c>
      <c r="W133">
        <v>0.17143</v>
      </c>
    </row>
    <row r="134" spans="5:23" ht="12.75">
      <c r="E134">
        <v>4.5579</v>
      </c>
      <c r="F134">
        <v>0.8061</v>
      </c>
      <c r="G134">
        <v>0.4158</v>
      </c>
      <c r="I134">
        <v>0.63009</v>
      </c>
      <c r="J134">
        <v>0.7537</v>
      </c>
      <c r="K134">
        <v>0.17817</v>
      </c>
      <c r="M134">
        <v>0.24377</v>
      </c>
      <c r="N134">
        <v>0.7355</v>
      </c>
      <c r="O134">
        <v>4.1996</v>
      </c>
      <c r="Q134">
        <v>0.94933</v>
      </c>
      <c r="R134">
        <v>9.56962</v>
      </c>
      <c r="S134">
        <v>0.5134</v>
      </c>
      <c r="U134">
        <v>1.48551</v>
      </c>
      <c r="V134">
        <v>0.0093</v>
      </c>
      <c r="W134">
        <v>2.752</v>
      </c>
    </row>
    <row r="135" spans="5:23" ht="12.75">
      <c r="E135">
        <v>0.1212</v>
      </c>
      <c r="F135">
        <v>1.1598</v>
      </c>
      <c r="G135">
        <v>2.77136</v>
      </c>
      <c r="I135">
        <v>0.34851</v>
      </c>
      <c r="J135">
        <v>0.1169</v>
      </c>
      <c r="K135">
        <v>4.81046</v>
      </c>
      <c r="M135">
        <v>1.16504</v>
      </c>
      <c r="N135">
        <v>0.673</v>
      </c>
      <c r="O135">
        <v>1.7362</v>
      </c>
      <c r="Q135">
        <v>0.49488</v>
      </c>
      <c r="R135">
        <v>0.00846</v>
      </c>
      <c r="S135">
        <v>1.0365</v>
      </c>
      <c r="U135">
        <v>0.39613</v>
      </c>
      <c r="V135">
        <v>0.243</v>
      </c>
      <c r="W135">
        <v>5.28308</v>
      </c>
    </row>
    <row r="136" spans="5:23" ht="12.75">
      <c r="E136">
        <v>0.4427</v>
      </c>
      <c r="F136">
        <v>0.866</v>
      </c>
      <c r="G136">
        <v>0.39978</v>
      </c>
      <c r="I136">
        <v>0.94585</v>
      </c>
      <c r="J136">
        <v>0.454</v>
      </c>
      <c r="K136">
        <v>1.65741</v>
      </c>
      <c r="M136">
        <v>0.53135</v>
      </c>
      <c r="N136">
        <v>1.5027</v>
      </c>
      <c r="O136">
        <v>0.2432</v>
      </c>
      <c r="Q136">
        <v>0.13666</v>
      </c>
      <c r="R136">
        <v>0.04418</v>
      </c>
      <c r="S136">
        <v>0.2276</v>
      </c>
      <c r="U136">
        <v>0.35957</v>
      </c>
      <c r="V136">
        <v>0.0122</v>
      </c>
      <c r="W136">
        <v>2.9341</v>
      </c>
    </row>
    <row r="137" spans="5:23" ht="12.75">
      <c r="E137">
        <v>0.3844</v>
      </c>
      <c r="F137">
        <v>0.6051</v>
      </c>
      <c r="G137">
        <v>1.72128</v>
      </c>
      <c r="I137">
        <v>0.18583</v>
      </c>
      <c r="J137">
        <v>0.7133</v>
      </c>
      <c r="K137">
        <v>0.09166</v>
      </c>
      <c r="M137">
        <v>2.19619</v>
      </c>
      <c r="N137">
        <v>2.6219</v>
      </c>
      <c r="O137">
        <v>2.6597</v>
      </c>
      <c r="Q137">
        <v>0.75761</v>
      </c>
      <c r="R137">
        <v>0.29176</v>
      </c>
      <c r="S137">
        <v>1.032</v>
      </c>
      <c r="U137">
        <v>0.23808</v>
      </c>
      <c r="V137">
        <v>0</v>
      </c>
      <c r="W137">
        <v>0.92636</v>
      </c>
    </row>
    <row r="138" spans="5:23" ht="12.75">
      <c r="E138">
        <v>0.4861</v>
      </c>
      <c r="F138">
        <v>2.4575</v>
      </c>
      <c r="G138">
        <v>0.55404</v>
      </c>
      <c r="I138">
        <v>0.67495</v>
      </c>
      <c r="J138">
        <v>0.268</v>
      </c>
      <c r="K138">
        <v>0.35333</v>
      </c>
      <c r="M138">
        <v>1.86593</v>
      </c>
      <c r="N138">
        <v>0.0964</v>
      </c>
      <c r="O138">
        <v>0.3568</v>
      </c>
      <c r="Q138">
        <v>1.07378</v>
      </c>
      <c r="R138">
        <v>0.1597</v>
      </c>
      <c r="S138">
        <v>0.5479</v>
      </c>
      <c r="U138">
        <v>0.15468</v>
      </c>
      <c r="V138">
        <v>0.0082</v>
      </c>
      <c r="W138">
        <v>0.48656</v>
      </c>
    </row>
    <row r="139" spans="5:23" ht="12.75">
      <c r="E139">
        <v>0.0183</v>
      </c>
      <c r="F139">
        <v>0.0118</v>
      </c>
      <c r="G139">
        <v>2.20756</v>
      </c>
      <c r="I139">
        <v>0.95874</v>
      </c>
      <c r="J139">
        <v>0.0456</v>
      </c>
      <c r="K139">
        <v>0.26951</v>
      </c>
      <c r="M139">
        <v>0.0521</v>
      </c>
      <c r="N139">
        <v>3.6148</v>
      </c>
      <c r="O139">
        <v>1.1365</v>
      </c>
      <c r="Q139">
        <v>0.12801</v>
      </c>
      <c r="R139">
        <v>0.06735</v>
      </c>
      <c r="S139">
        <v>1.1526</v>
      </c>
      <c r="U139">
        <v>0.58091</v>
      </c>
      <c r="V139">
        <v>1.6956</v>
      </c>
      <c r="W139">
        <v>0.08384</v>
      </c>
    </row>
    <row r="140" spans="5:23" ht="12.75">
      <c r="E140">
        <v>4.4149</v>
      </c>
      <c r="F140">
        <v>0.5602</v>
      </c>
      <c r="G140">
        <v>0.46986</v>
      </c>
      <c r="I140">
        <v>2.62866</v>
      </c>
      <c r="J140">
        <v>0.3175</v>
      </c>
      <c r="K140">
        <v>1.69765</v>
      </c>
      <c r="M140">
        <v>0.81124</v>
      </c>
      <c r="N140">
        <v>0.0021</v>
      </c>
      <c r="O140">
        <v>0.4951</v>
      </c>
      <c r="Q140">
        <v>0.69887</v>
      </c>
      <c r="R140">
        <v>0.09189</v>
      </c>
      <c r="S140">
        <v>0.1644</v>
      </c>
      <c r="U140">
        <v>1.25191</v>
      </c>
      <c r="V140">
        <v>0.0505</v>
      </c>
      <c r="W140">
        <v>2.99762</v>
      </c>
    </row>
    <row r="141" spans="5:23" ht="12.75">
      <c r="E141">
        <v>0.0532</v>
      </c>
      <c r="F141">
        <v>0.0825</v>
      </c>
      <c r="G141">
        <v>0.66215</v>
      </c>
      <c r="I141">
        <v>1.55648</v>
      </c>
      <c r="J141">
        <v>0.0557</v>
      </c>
      <c r="K141">
        <v>1.48051</v>
      </c>
      <c r="M141">
        <v>2.23906</v>
      </c>
      <c r="N141">
        <v>0.4637</v>
      </c>
      <c r="O141">
        <v>0.9948</v>
      </c>
      <c r="Q141">
        <v>3.55498</v>
      </c>
      <c r="R141">
        <v>1.23174</v>
      </c>
      <c r="S141">
        <v>0.2608</v>
      </c>
      <c r="U141">
        <v>2.17813</v>
      </c>
      <c r="V141">
        <v>0.3135</v>
      </c>
      <c r="W141">
        <v>0.05243</v>
      </c>
    </row>
    <row r="142" spans="5:23" ht="12.75">
      <c r="E142">
        <v>0.7815</v>
      </c>
      <c r="F142">
        <v>0.1499</v>
      </c>
      <c r="G142">
        <v>1.27641</v>
      </c>
      <c r="I142">
        <v>2.58633</v>
      </c>
      <c r="J142">
        <v>0.7099</v>
      </c>
      <c r="K142">
        <v>1.9566</v>
      </c>
      <c r="M142">
        <v>0.70853</v>
      </c>
      <c r="N142">
        <v>0.6259</v>
      </c>
      <c r="O142">
        <v>0.1002</v>
      </c>
      <c r="Q142">
        <v>0.2991</v>
      </c>
      <c r="R142">
        <v>0.53706</v>
      </c>
      <c r="S142">
        <v>1.9701</v>
      </c>
      <c r="U142">
        <v>1.79244</v>
      </c>
      <c r="V142">
        <v>0.1522</v>
      </c>
      <c r="W142">
        <v>0.71635</v>
      </c>
    </row>
    <row r="143" spans="5:23" ht="12.75">
      <c r="E143">
        <v>0.6314</v>
      </c>
      <c r="F143">
        <v>1.1988</v>
      </c>
      <c r="G143">
        <v>0.66068</v>
      </c>
      <c r="I143">
        <v>0.63141</v>
      </c>
      <c r="J143">
        <v>5.1208</v>
      </c>
      <c r="K143">
        <v>1.54962</v>
      </c>
      <c r="M143">
        <v>1.18846</v>
      </c>
      <c r="N143">
        <v>0.2491</v>
      </c>
      <c r="O143">
        <v>1.2399</v>
      </c>
      <c r="Q143">
        <v>0.07653</v>
      </c>
      <c r="R143">
        <v>0.4199</v>
      </c>
      <c r="S143">
        <v>0.3041</v>
      </c>
      <c r="U143">
        <v>0.2457</v>
      </c>
      <c r="V143">
        <v>0.089</v>
      </c>
      <c r="W143">
        <v>2.65075</v>
      </c>
    </row>
    <row r="144" spans="5:23" ht="12.75">
      <c r="E144">
        <v>0.1085</v>
      </c>
      <c r="F144">
        <v>0.0577</v>
      </c>
      <c r="G144">
        <v>0.26684</v>
      </c>
      <c r="I144">
        <v>0.00345</v>
      </c>
      <c r="J144">
        <v>0.0443</v>
      </c>
      <c r="K144">
        <v>0.45228</v>
      </c>
      <c r="M144">
        <v>0.94165</v>
      </c>
      <c r="N144">
        <v>0.5026</v>
      </c>
      <c r="O144">
        <v>1.9627</v>
      </c>
      <c r="Q144">
        <v>0.38158</v>
      </c>
      <c r="R144">
        <v>0.19271</v>
      </c>
      <c r="S144">
        <v>0.361</v>
      </c>
      <c r="U144">
        <v>0.99291</v>
      </c>
      <c r="V144">
        <v>2.3243</v>
      </c>
      <c r="W144">
        <v>1.4852</v>
      </c>
    </row>
    <row r="145" spans="5:23" ht="12.75">
      <c r="E145">
        <v>0.137</v>
      </c>
      <c r="F145">
        <v>0.0188</v>
      </c>
      <c r="G145">
        <v>1.06931</v>
      </c>
      <c r="I145">
        <v>0.98923</v>
      </c>
      <c r="J145">
        <v>0.0002</v>
      </c>
      <c r="K145">
        <v>1.21858</v>
      </c>
      <c r="M145">
        <v>0.57457</v>
      </c>
      <c r="N145">
        <v>0.7451</v>
      </c>
      <c r="O145">
        <v>1.977</v>
      </c>
      <c r="Q145">
        <v>0.16809</v>
      </c>
      <c r="R145">
        <v>0.0009</v>
      </c>
      <c r="S145">
        <v>0.161</v>
      </c>
      <c r="U145">
        <v>0.81406</v>
      </c>
      <c r="V145">
        <v>3.9767</v>
      </c>
      <c r="W145">
        <v>2.13227</v>
      </c>
    </row>
    <row r="146" spans="5:23" ht="12.75">
      <c r="E146">
        <v>2.6907</v>
      </c>
      <c r="F146">
        <v>0.2127</v>
      </c>
      <c r="G146">
        <v>0.93577</v>
      </c>
      <c r="I146">
        <v>0.2059</v>
      </c>
      <c r="J146">
        <v>0.6226</v>
      </c>
      <c r="K146">
        <v>0.4563</v>
      </c>
      <c r="M146">
        <v>0.04676</v>
      </c>
      <c r="N146">
        <v>0.0902</v>
      </c>
      <c r="O146">
        <v>0.3165</v>
      </c>
      <c r="Q146">
        <v>0.12343</v>
      </c>
      <c r="R146">
        <v>0.3975</v>
      </c>
      <c r="S146">
        <v>0.0549</v>
      </c>
      <c r="U146">
        <v>2.32283</v>
      </c>
      <c r="V146">
        <v>1.5373</v>
      </c>
      <c r="W146">
        <v>2.24458</v>
      </c>
    </row>
    <row r="147" spans="5:23" ht="12.75">
      <c r="E147">
        <v>0.3884</v>
      </c>
      <c r="F147">
        <v>0.0021</v>
      </c>
      <c r="G147">
        <v>0.86819</v>
      </c>
      <c r="I147">
        <v>2.36701</v>
      </c>
      <c r="J147">
        <v>3.7744</v>
      </c>
      <c r="K147">
        <v>0.0658</v>
      </c>
      <c r="M147">
        <v>3.59963</v>
      </c>
      <c r="N147">
        <v>0.7349</v>
      </c>
      <c r="O147">
        <v>2.0506</v>
      </c>
      <c r="Q147">
        <v>1.69306</v>
      </c>
      <c r="R147">
        <v>0.51716</v>
      </c>
      <c r="S147">
        <v>0.7417</v>
      </c>
      <c r="U147">
        <v>0.5008</v>
      </c>
      <c r="V147">
        <v>1.1369</v>
      </c>
      <c r="W147">
        <v>0.94148</v>
      </c>
    </row>
    <row r="148" spans="5:23" ht="12.75">
      <c r="E148">
        <v>0.2436</v>
      </c>
      <c r="F148">
        <v>0.0002</v>
      </c>
      <c r="G148">
        <v>1.47435</v>
      </c>
      <c r="I148">
        <v>0.09244</v>
      </c>
      <c r="J148">
        <v>0.4107</v>
      </c>
      <c r="K148">
        <v>0.98978</v>
      </c>
      <c r="M148">
        <v>0.3717</v>
      </c>
      <c r="N148">
        <v>0.0545</v>
      </c>
      <c r="O148">
        <v>2.0251</v>
      </c>
      <c r="Q148">
        <v>1.07145</v>
      </c>
      <c r="R148">
        <v>1.26287</v>
      </c>
      <c r="S148">
        <v>0.8936</v>
      </c>
      <c r="U148">
        <v>0.125</v>
      </c>
      <c r="V148">
        <v>0.0581</v>
      </c>
      <c r="W148">
        <v>0.4212</v>
      </c>
    </row>
    <row r="149" spans="5:23" ht="12.75">
      <c r="E149">
        <v>1.3063</v>
      </c>
      <c r="F149">
        <v>0.0117</v>
      </c>
      <c r="G149">
        <v>0.7452</v>
      </c>
      <c r="I149">
        <v>0.18624</v>
      </c>
      <c r="J149">
        <v>0.6297</v>
      </c>
      <c r="K149">
        <v>0.79161</v>
      </c>
      <c r="M149">
        <v>2.64967</v>
      </c>
      <c r="N149">
        <v>0.0389</v>
      </c>
      <c r="O149">
        <v>3.1149</v>
      </c>
      <c r="Q149">
        <v>0.85921</v>
      </c>
      <c r="R149">
        <v>2.29489</v>
      </c>
      <c r="S149">
        <v>0.0241</v>
      </c>
      <c r="U149">
        <v>0.91546</v>
      </c>
      <c r="V149">
        <v>1.9975</v>
      </c>
      <c r="W149">
        <v>1.72305</v>
      </c>
    </row>
    <row r="150" spans="5:23" ht="12.75">
      <c r="E150">
        <v>0.6304</v>
      </c>
      <c r="F150">
        <v>3.415</v>
      </c>
      <c r="G150">
        <v>0.97069</v>
      </c>
      <c r="I150">
        <v>0.36243</v>
      </c>
      <c r="J150">
        <v>0.0334</v>
      </c>
      <c r="K150">
        <v>0.81472</v>
      </c>
      <c r="M150">
        <v>1.00566</v>
      </c>
      <c r="N150">
        <v>0.4672</v>
      </c>
      <c r="O150">
        <v>1.0799</v>
      </c>
      <c r="Q150">
        <v>2.18011</v>
      </c>
      <c r="R150">
        <v>0.73759</v>
      </c>
      <c r="S150">
        <v>0.0749</v>
      </c>
      <c r="U150">
        <v>0.51644</v>
      </c>
      <c r="V150">
        <v>0.599</v>
      </c>
      <c r="W150">
        <v>2.49141</v>
      </c>
    </row>
    <row r="151" spans="5:23" ht="12.75">
      <c r="E151">
        <v>0.2567</v>
      </c>
      <c r="F151">
        <v>0.0275</v>
      </c>
      <c r="G151">
        <v>0.37587</v>
      </c>
      <c r="I151">
        <v>2.70482</v>
      </c>
      <c r="J151">
        <v>0.0002</v>
      </c>
      <c r="K151">
        <v>0.3872</v>
      </c>
      <c r="M151">
        <v>0.11175</v>
      </c>
      <c r="N151">
        <v>0.8473</v>
      </c>
      <c r="O151">
        <v>0.1302</v>
      </c>
      <c r="Q151">
        <v>0.25819</v>
      </c>
      <c r="R151">
        <v>0.0393</v>
      </c>
      <c r="S151">
        <v>0.9757</v>
      </c>
      <c r="U151">
        <v>0.10085</v>
      </c>
      <c r="V151">
        <v>2.4569</v>
      </c>
      <c r="W151">
        <v>0.93141</v>
      </c>
    </row>
    <row r="152" spans="5:23" ht="12.75">
      <c r="E152">
        <v>1.4003</v>
      </c>
      <c r="F152">
        <v>0.4172</v>
      </c>
      <c r="G152">
        <v>1.54588</v>
      </c>
      <c r="I152">
        <v>1.18245</v>
      </c>
      <c r="J152">
        <v>0.9577</v>
      </c>
      <c r="K152">
        <v>4.76509</v>
      </c>
      <c r="M152">
        <v>0.80963</v>
      </c>
      <c r="N152">
        <v>0.0057</v>
      </c>
      <c r="O152">
        <v>0.1138</v>
      </c>
      <c r="Q152">
        <v>1.54641</v>
      </c>
      <c r="R152">
        <v>0.95185</v>
      </c>
      <c r="S152">
        <v>2.056</v>
      </c>
      <c r="U152">
        <v>0.0179</v>
      </c>
      <c r="V152">
        <v>0.6935</v>
      </c>
      <c r="W152">
        <v>1.52953</v>
      </c>
    </row>
    <row r="153" spans="5:23" ht="12.75">
      <c r="E153">
        <v>0.2075</v>
      </c>
      <c r="F153">
        <v>0.0654</v>
      </c>
      <c r="G153">
        <v>0.26014</v>
      </c>
      <c r="I153">
        <v>4.4754</v>
      </c>
      <c r="J153">
        <v>0.4917</v>
      </c>
      <c r="K153">
        <v>2.14255</v>
      </c>
      <c r="M153">
        <v>0.75249</v>
      </c>
      <c r="N153">
        <v>0.5137</v>
      </c>
      <c r="O153">
        <v>0.2442</v>
      </c>
      <c r="Q153">
        <v>2.22498</v>
      </c>
      <c r="R153">
        <v>1.52945</v>
      </c>
      <c r="S153">
        <v>1.3505</v>
      </c>
      <c r="U153">
        <v>0.93204</v>
      </c>
      <c r="V153">
        <v>1.5788</v>
      </c>
      <c r="W153">
        <v>0.51382</v>
      </c>
    </row>
    <row r="154" spans="5:23" ht="12.75">
      <c r="E154">
        <v>0.0875</v>
      </c>
      <c r="F154">
        <v>2.7417</v>
      </c>
      <c r="G154">
        <v>2.3385</v>
      </c>
      <c r="I154">
        <v>1.00741</v>
      </c>
      <c r="J154">
        <v>4.186</v>
      </c>
      <c r="K154">
        <v>0.93996</v>
      </c>
      <c r="M154">
        <v>0.58557</v>
      </c>
      <c r="N154">
        <v>0.0514</v>
      </c>
      <c r="O154">
        <v>0.1217</v>
      </c>
      <c r="Q154">
        <v>0.11118</v>
      </c>
      <c r="R154">
        <v>0.11529</v>
      </c>
      <c r="S154">
        <v>1.7712</v>
      </c>
      <c r="U154">
        <v>0.33365</v>
      </c>
      <c r="V154">
        <v>0.0059</v>
      </c>
      <c r="W154">
        <v>1.1496</v>
      </c>
    </row>
    <row r="155" spans="5:23" ht="12.75">
      <c r="E155">
        <v>0.0387</v>
      </c>
      <c r="F155">
        <v>0.0182</v>
      </c>
      <c r="G155">
        <v>0.27595</v>
      </c>
      <c r="I155">
        <v>0.25949</v>
      </c>
      <c r="J155">
        <v>0.0384</v>
      </c>
      <c r="K155">
        <v>0.35091</v>
      </c>
      <c r="M155">
        <v>1.54482</v>
      </c>
      <c r="N155">
        <v>0.0021</v>
      </c>
      <c r="O155">
        <v>0.1639</v>
      </c>
      <c r="Q155">
        <v>0.21928</v>
      </c>
      <c r="R155">
        <v>2.74939</v>
      </c>
      <c r="S155">
        <v>0.0437</v>
      </c>
      <c r="U155">
        <v>0.09137</v>
      </c>
      <c r="V155">
        <v>0.3244</v>
      </c>
      <c r="W155">
        <v>0.03779</v>
      </c>
    </row>
    <row r="156" spans="5:23" ht="12.75">
      <c r="E156">
        <v>4.8249</v>
      </c>
      <c r="F156">
        <v>0.4725</v>
      </c>
      <c r="G156">
        <v>0.48236</v>
      </c>
      <c r="I156">
        <v>1.19396</v>
      </c>
      <c r="J156">
        <v>0.1914</v>
      </c>
      <c r="K156">
        <v>1.37268</v>
      </c>
      <c r="M156">
        <v>1.33229</v>
      </c>
      <c r="N156">
        <v>0.6854</v>
      </c>
      <c r="O156">
        <v>0.9689</v>
      </c>
      <c r="Q156">
        <v>1.83556</v>
      </c>
      <c r="R156">
        <v>1.44786</v>
      </c>
      <c r="S156">
        <v>1.7121</v>
      </c>
      <c r="U156">
        <v>1.996</v>
      </c>
      <c r="V156">
        <v>0.012</v>
      </c>
      <c r="W156">
        <v>0.62781</v>
      </c>
    </row>
    <row r="157" spans="5:23" ht="12.75">
      <c r="E157">
        <v>0.2052</v>
      </c>
      <c r="F157">
        <v>1.9373</v>
      </c>
      <c r="G157">
        <v>4.40354</v>
      </c>
      <c r="I157">
        <v>1.02795</v>
      </c>
      <c r="J157">
        <v>0.0599</v>
      </c>
      <c r="K157">
        <v>0.35649</v>
      </c>
      <c r="M157">
        <v>0.03046</v>
      </c>
      <c r="N157">
        <v>0.4234</v>
      </c>
      <c r="O157">
        <v>0.5787</v>
      </c>
      <c r="Q157">
        <v>0.06927</v>
      </c>
      <c r="R157">
        <v>0.73485</v>
      </c>
      <c r="S157">
        <v>0.0419</v>
      </c>
      <c r="U157">
        <v>1.04728</v>
      </c>
      <c r="V157">
        <v>0.366</v>
      </c>
      <c r="W157">
        <v>1.00769</v>
      </c>
    </row>
    <row r="158" spans="5:23" ht="12.75">
      <c r="E158">
        <v>2.4444</v>
      </c>
      <c r="F158">
        <v>0.2813</v>
      </c>
      <c r="G158">
        <v>1.7997</v>
      </c>
      <c r="I158">
        <v>1.53196</v>
      </c>
      <c r="J158">
        <v>0.1859</v>
      </c>
      <c r="K158">
        <v>0.18968</v>
      </c>
      <c r="M158">
        <v>0.0268</v>
      </c>
      <c r="N158">
        <v>0.2676</v>
      </c>
      <c r="O158">
        <v>0.9665</v>
      </c>
      <c r="Q158">
        <v>0.57956</v>
      </c>
      <c r="R158">
        <v>0.00589</v>
      </c>
      <c r="S158">
        <v>1.0375</v>
      </c>
      <c r="U158">
        <v>1.61969</v>
      </c>
      <c r="V158">
        <v>0.2494</v>
      </c>
      <c r="W158">
        <v>0.85089</v>
      </c>
    </row>
    <row r="159" spans="5:23" ht="12.75">
      <c r="E159">
        <v>0.1039</v>
      </c>
      <c r="F159">
        <v>0.5483</v>
      </c>
      <c r="G159">
        <v>2.77672</v>
      </c>
      <c r="I159">
        <v>0.66761</v>
      </c>
      <c r="J159">
        <v>0.3189</v>
      </c>
      <c r="K159">
        <v>2.06926</v>
      </c>
      <c r="M159">
        <v>0.24522</v>
      </c>
      <c r="N159">
        <v>0.3903</v>
      </c>
      <c r="O159">
        <v>0.7655</v>
      </c>
      <c r="Q159">
        <v>0.47415</v>
      </c>
      <c r="R159">
        <v>1.63349</v>
      </c>
      <c r="S159">
        <v>1.2237</v>
      </c>
      <c r="U159">
        <v>0.06517</v>
      </c>
      <c r="V159">
        <v>0.1139</v>
      </c>
      <c r="W159">
        <v>1.46051</v>
      </c>
    </row>
    <row r="160" spans="5:23" ht="12.75">
      <c r="E160">
        <v>0.1261</v>
      </c>
      <c r="F160">
        <v>7.9648</v>
      </c>
      <c r="G160">
        <v>1.60049</v>
      </c>
      <c r="I160">
        <v>2.01342</v>
      </c>
      <c r="J160">
        <v>2.6227</v>
      </c>
      <c r="K160">
        <v>0.30175</v>
      </c>
      <c r="M160">
        <v>5.38588</v>
      </c>
      <c r="N160">
        <v>1.3591</v>
      </c>
      <c r="O160">
        <v>2.6436</v>
      </c>
      <c r="Q160">
        <v>0.50269</v>
      </c>
      <c r="R160">
        <v>0.48499</v>
      </c>
      <c r="S160">
        <v>0.1008</v>
      </c>
      <c r="U160">
        <v>1.14175</v>
      </c>
      <c r="V160">
        <v>0.0189</v>
      </c>
      <c r="W160">
        <v>0.14042</v>
      </c>
    </row>
    <row r="161" spans="5:23" ht="12.75">
      <c r="E161">
        <v>5.8645</v>
      </c>
      <c r="F161">
        <v>1.4827</v>
      </c>
      <c r="G161">
        <v>0.19622</v>
      </c>
      <c r="I161">
        <v>0.7343</v>
      </c>
      <c r="J161">
        <v>2.1979</v>
      </c>
      <c r="K161">
        <v>0.75366</v>
      </c>
      <c r="M161">
        <v>0.90547</v>
      </c>
      <c r="N161">
        <v>0.6847</v>
      </c>
      <c r="O161">
        <v>0.2811</v>
      </c>
      <c r="Q161">
        <v>0.39057</v>
      </c>
      <c r="R161">
        <v>0.35593</v>
      </c>
      <c r="S161">
        <v>0.8621</v>
      </c>
      <c r="U161">
        <v>1.85075</v>
      </c>
      <c r="V161">
        <v>0.5169</v>
      </c>
      <c r="W161">
        <v>0.56725</v>
      </c>
    </row>
    <row r="162" spans="5:23" ht="12.75">
      <c r="E162">
        <v>0.3162</v>
      </c>
      <c r="F162">
        <v>0.3622</v>
      </c>
      <c r="G162">
        <v>0.00515</v>
      </c>
      <c r="I162">
        <v>0.46857</v>
      </c>
      <c r="J162">
        <v>0.454</v>
      </c>
      <c r="K162">
        <v>0.79322</v>
      </c>
      <c r="M162">
        <v>0.51358</v>
      </c>
      <c r="N162">
        <v>0.8651</v>
      </c>
      <c r="O162">
        <v>0.3002</v>
      </c>
      <c r="Q162">
        <v>1.64279</v>
      </c>
      <c r="R162">
        <v>0.67924</v>
      </c>
      <c r="S162">
        <v>0.3954</v>
      </c>
      <c r="U162">
        <v>0.70242</v>
      </c>
      <c r="V162">
        <v>0.1754</v>
      </c>
      <c r="W162">
        <v>3.72624</v>
      </c>
    </row>
    <row r="163" spans="5:23" ht="12.75">
      <c r="E163">
        <v>2.2489</v>
      </c>
      <c r="F163">
        <v>4.5522</v>
      </c>
      <c r="G163">
        <v>1.70943</v>
      </c>
      <c r="I163">
        <v>0.8824</v>
      </c>
      <c r="J163">
        <v>0.0021</v>
      </c>
      <c r="K163">
        <v>0.44187</v>
      </c>
      <c r="M163">
        <v>0.51553</v>
      </c>
      <c r="N163">
        <v>0.0666</v>
      </c>
      <c r="O163">
        <v>0.4343</v>
      </c>
      <c r="Q163">
        <v>0.09187</v>
      </c>
      <c r="R163">
        <v>2.73525</v>
      </c>
      <c r="S163">
        <v>0.0308</v>
      </c>
      <c r="U163">
        <v>0.04921</v>
      </c>
      <c r="V163">
        <v>0.6137</v>
      </c>
      <c r="W163">
        <v>5.00631</v>
      </c>
    </row>
    <row r="164" spans="5:23" ht="12.75">
      <c r="E164">
        <v>2.6794</v>
      </c>
      <c r="F164">
        <v>2.0284</v>
      </c>
      <c r="G164">
        <v>2.6259</v>
      </c>
      <c r="I164">
        <v>2.14315</v>
      </c>
      <c r="J164">
        <v>5.94</v>
      </c>
      <c r="K164">
        <v>0.83334</v>
      </c>
      <c r="M164">
        <v>3.42381</v>
      </c>
      <c r="N164">
        <v>0.4086</v>
      </c>
      <c r="O164">
        <v>0.3973</v>
      </c>
      <c r="Q164">
        <v>0.10875</v>
      </c>
      <c r="R164">
        <v>0.19346</v>
      </c>
      <c r="S164">
        <v>0.7419</v>
      </c>
      <c r="U164">
        <v>1.5909</v>
      </c>
      <c r="V164">
        <v>1.1799</v>
      </c>
      <c r="W164">
        <v>0.0732</v>
      </c>
    </row>
    <row r="165" spans="5:23" ht="12.75">
      <c r="E165">
        <v>0.5002</v>
      </c>
      <c r="F165">
        <v>5.4083</v>
      </c>
      <c r="G165">
        <v>2.38183</v>
      </c>
      <c r="I165">
        <v>0.35179</v>
      </c>
      <c r="J165">
        <v>0.0752</v>
      </c>
      <c r="K165">
        <v>0.80266</v>
      </c>
      <c r="M165">
        <v>0.10995</v>
      </c>
      <c r="N165">
        <v>0.2301</v>
      </c>
      <c r="O165">
        <v>0.0776</v>
      </c>
      <c r="Q165">
        <v>2.38847</v>
      </c>
      <c r="R165">
        <v>1.43523</v>
      </c>
      <c r="S165">
        <v>0.0824</v>
      </c>
      <c r="U165">
        <v>0.96881</v>
      </c>
      <c r="V165">
        <v>0.1459</v>
      </c>
      <c r="W165">
        <v>0.32543</v>
      </c>
    </row>
    <row r="166" spans="5:23" ht="12.75">
      <c r="E166">
        <v>0.4814</v>
      </c>
      <c r="F166">
        <v>0.9323</v>
      </c>
      <c r="G166">
        <v>0.59143</v>
      </c>
      <c r="I166">
        <v>1.64239</v>
      </c>
      <c r="J166">
        <v>0.0119</v>
      </c>
      <c r="K166">
        <v>0.96418</v>
      </c>
      <c r="M166">
        <v>0.43666</v>
      </c>
      <c r="N166">
        <v>0.8151</v>
      </c>
      <c r="O166">
        <v>0.6053</v>
      </c>
      <c r="Q166">
        <v>0.50245</v>
      </c>
      <c r="R166">
        <v>1.58818</v>
      </c>
      <c r="S166">
        <v>0.3993</v>
      </c>
      <c r="U166">
        <v>0.61986</v>
      </c>
      <c r="V166">
        <v>0.446</v>
      </c>
      <c r="W166">
        <v>1.46253</v>
      </c>
    </row>
    <row r="167" spans="5:23" ht="12.75">
      <c r="E167">
        <v>0.616</v>
      </c>
      <c r="F167">
        <v>4.2058</v>
      </c>
      <c r="G167">
        <v>0.51595</v>
      </c>
      <c r="I167">
        <v>0.20396</v>
      </c>
      <c r="J167">
        <v>1.0264</v>
      </c>
      <c r="K167">
        <v>0.06196</v>
      </c>
      <c r="M167">
        <v>1.1941</v>
      </c>
      <c r="N167">
        <v>1.5724</v>
      </c>
      <c r="O167">
        <v>2.4193</v>
      </c>
      <c r="Q167">
        <v>0.01822</v>
      </c>
      <c r="R167">
        <v>0.78656</v>
      </c>
      <c r="S167">
        <v>2.0007</v>
      </c>
      <c r="U167">
        <v>1.3261</v>
      </c>
      <c r="V167">
        <v>1.8756</v>
      </c>
      <c r="W167">
        <v>1.54558</v>
      </c>
    </row>
    <row r="168" spans="5:23" ht="12.75">
      <c r="E168">
        <v>0.4873</v>
      </c>
      <c r="F168">
        <v>1.5978</v>
      </c>
      <c r="G168">
        <v>2.04513</v>
      </c>
      <c r="I168">
        <v>6.14291</v>
      </c>
      <c r="J168">
        <v>0.1716</v>
      </c>
      <c r="K168">
        <v>0.13394</v>
      </c>
      <c r="M168">
        <v>1.8455</v>
      </c>
      <c r="N168">
        <v>0.05</v>
      </c>
      <c r="O168">
        <v>2.1272</v>
      </c>
      <c r="Q168">
        <v>0.2423</v>
      </c>
      <c r="R168">
        <v>0.21437</v>
      </c>
      <c r="S168">
        <v>1.5887</v>
      </c>
      <c r="U168">
        <v>3.33877</v>
      </c>
      <c r="V168">
        <v>7.5621</v>
      </c>
      <c r="W168">
        <v>0.88778</v>
      </c>
    </row>
    <row r="169" spans="5:23" ht="12.75">
      <c r="E169">
        <v>0.3167</v>
      </c>
      <c r="F169">
        <v>0.7418</v>
      </c>
      <c r="G169">
        <v>0.05</v>
      </c>
      <c r="I169">
        <v>0.25086</v>
      </c>
      <c r="J169">
        <v>0.0112</v>
      </c>
      <c r="K169">
        <v>0.57072</v>
      </c>
      <c r="M169">
        <v>0.76726</v>
      </c>
      <c r="N169">
        <v>0.6146</v>
      </c>
      <c r="O169">
        <v>3.0258</v>
      </c>
      <c r="Q169">
        <v>0.08523</v>
      </c>
      <c r="R169">
        <v>0.23782</v>
      </c>
      <c r="S169">
        <v>1.0119</v>
      </c>
      <c r="U169">
        <v>0.76494</v>
      </c>
      <c r="V169">
        <v>2.2572</v>
      </c>
      <c r="W169">
        <v>0.86205</v>
      </c>
    </row>
    <row r="170" spans="5:23" ht="12.75">
      <c r="E170">
        <v>0.7653</v>
      </c>
      <c r="F170">
        <v>0.0203</v>
      </c>
      <c r="G170">
        <v>2.69101</v>
      </c>
      <c r="I170">
        <v>2.2017</v>
      </c>
      <c r="J170">
        <v>0.3349</v>
      </c>
      <c r="K170">
        <v>5.82328</v>
      </c>
      <c r="M170">
        <v>0.93998</v>
      </c>
      <c r="N170">
        <v>2.3517</v>
      </c>
      <c r="O170">
        <v>1.2504</v>
      </c>
      <c r="Q170">
        <v>0.24515</v>
      </c>
      <c r="R170">
        <v>0.28271</v>
      </c>
      <c r="S170">
        <v>0.6519</v>
      </c>
      <c r="U170">
        <v>0.29977</v>
      </c>
      <c r="V170">
        <v>0.0337</v>
      </c>
      <c r="W170">
        <v>1.14175</v>
      </c>
    </row>
    <row r="171" spans="5:23" ht="12.75">
      <c r="E171">
        <v>0.2108</v>
      </c>
      <c r="F171">
        <v>0.903</v>
      </c>
      <c r="G171">
        <v>0.87781</v>
      </c>
      <c r="I171">
        <v>0.21359</v>
      </c>
      <c r="J171">
        <v>0.1191</v>
      </c>
      <c r="K171">
        <v>0.07045</v>
      </c>
      <c r="M171">
        <v>1.48487</v>
      </c>
      <c r="N171">
        <v>0.2214</v>
      </c>
      <c r="O171">
        <v>1.2869</v>
      </c>
      <c r="Q171">
        <v>0.61335</v>
      </c>
      <c r="R171">
        <v>0.20878</v>
      </c>
      <c r="S171">
        <v>0.4656</v>
      </c>
      <c r="U171">
        <v>0.14186</v>
      </c>
      <c r="V171">
        <v>1.8399</v>
      </c>
      <c r="W171">
        <v>0.15824</v>
      </c>
    </row>
    <row r="172" spans="5:23" ht="12.75">
      <c r="E172">
        <v>0.1625</v>
      </c>
      <c r="F172">
        <v>4.7184</v>
      </c>
      <c r="G172">
        <v>1.47117</v>
      </c>
      <c r="I172">
        <v>0.78947</v>
      </c>
      <c r="J172">
        <v>1.5603</v>
      </c>
      <c r="K172">
        <v>0.32229</v>
      </c>
      <c r="M172">
        <v>0.35108</v>
      </c>
      <c r="N172">
        <v>0.1529</v>
      </c>
      <c r="O172">
        <v>0.0552</v>
      </c>
      <c r="Q172">
        <v>2.67562</v>
      </c>
      <c r="R172">
        <v>0.03561</v>
      </c>
      <c r="S172">
        <v>0.3524</v>
      </c>
      <c r="U172">
        <v>0.17451</v>
      </c>
      <c r="V172">
        <v>0.0381</v>
      </c>
      <c r="W172">
        <v>0.19006</v>
      </c>
    </row>
    <row r="173" spans="5:23" ht="12.75">
      <c r="E173">
        <v>0.3095</v>
      </c>
      <c r="F173">
        <v>2.2048</v>
      </c>
      <c r="G173">
        <v>3.2362</v>
      </c>
      <c r="I173">
        <v>1.45721</v>
      </c>
      <c r="J173">
        <v>0.3897</v>
      </c>
      <c r="K173">
        <v>0.93843</v>
      </c>
      <c r="M173">
        <v>0.00803</v>
      </c>
      <c r="N173">
        <v>1.9989</v>
      </c>
      <c r="O173">
        <v>0.0709</v>
      </c>
      <c r="Q173">
        <v>0.45139</v>
      </c>
      <c r="R173">
        <v>0.00367</v>
      </c>
      <c r="S173">
        <v>0.3878</v>
      </c>
      <c r="U173">
        <v>0.1188</v>
      </c>
      <c r="V173">
        <v>0.141</v>
      </c>
      <c r="W173">
        <v>0.2115</v>
      </c>
    </row>
    <row r="174" spans="5:23" ht="12.75">
      <c r="E174">
        <v>0.5585</v>
      </c>
      <c r="F174">
        <v>0.0533</v>
      </c>
      <c r="G174">
        <v>1.18961</v>
      </c>
      <c r="I174">
        <v>1.50856</v>
      </c>
      <c r="J174">
        <v>10.011</v>
      </c>
      <c r="K174">
        <v>3.61108</v>
      </c>
      <c r="M174">
        <v>0.07447</v>
      </c>
      <c r="N174">
        <v>1.5138</v>
      </c>
      <c r="O174">
        <v>1.6375</v>
      </c>
      <c r="Q174">
        <v>1.56976</v>
      </c>
      <c r="R174">
        <v>0.48603</v>
      </c>
      <c r="S174">
        <v>0.3472</v>
      </c>
      <c r="U174">
        <v>0.13135</v>
      </c>
      <c r="V174">
        <v>0.4209</v>
      </c>
      <c r="W174">
        <v>0.31437</v>
      </c>
    </row>
    <row r="175" spans="5:23" ht="12.75">
      <c r="E175">
        <v>0.5912</v>
      </c>
      <c r="F175">
        <v>0.0116</v>
      </c>
      <c r="G175">
        <v>1.05678</v>
      </c>
      <c r="I175">
        <v>0.54784</v>
      </c>
      <c r="J175">
        <v>1.1786</v>
      </c>
      <c r="K175">
        <v>0.26693</v>
      </c>
      <c r="M175">
        <v>0.68814</v>
      </c>
      <c r="N175">
        <v>0.5306</v>
      </c>
      <c r="O175">
        <v>0.024</v>
      </c>
      <c r="Q175">
        <v>0.71625</v>
      </c>
      <c r="R175">
        <v>0.00206</v>
      </c>
      <c r="S175">
        <v>0.0576</v>
      </c>
      <c r="U175">
        <v>1.37459</v>
      </c>
      <c r="V175">
        <v>1.4897</v>
      </c>
      <c r="W175">
        <v>3.93063</v>
      </c>
    </row>
    <row r="176" spans="5:23" ht="12.75">
      <c r="E176">
        <v>0.56</v>
      </c>
      <c r="F176">
        <v>0.3526</v>
      </c>
      <c r="G176">
        <v>0.43106</v>
      </c>
      <c r="I176">
        <v>0.70555</v>
      </c>
      <c r="J176">
        <v>2.075</v>
      </c>
      <c r="K176">
        <v>1.69971</v>
      </c>
      <c r="M176">
        <v>0.32063</v>
      </c>
      <c r="N176">
        <v>0.062</v>
      </c>
      <c r="O176">
        <v>2.0867</v>
      </c>
      <c r="Q176">
        <v>0.55297</v>
      </c>
      <c r="R176">
        <v>3.26174</v>
      </c>
      <c r="S176">
        <v>1.8504</v>
      </c>
      <c r="U176">
        <v>0.41024</v>
      </c>
      <c r="V176">
        <v>0.2639</v>
      </c>
      <c r="W176">
        <v>0.18974</v>
      </c>
    </row>
    <row r="177" spans="5:23" ht="12.75">
      <c r="E177">
        <v>0.4006</v>
      </c>
      <c r="F177">
        <v>0.0022</v>
      </c>
      <c r="G177">
        <v>2.36156</v>
      </c>
      <c r="I177">
        <v>0.56622</v>
      </c>
      <c r="J177">
        <v>0.0228</v>
      </c>
      <c r="K177">
        <v>0.16343</v>
      </c>
      <c r="M177">
        <v>0.7728</v>
      </c>
      <c r="N177">
        <v>0.1688</v>
      </c>
      <c r="O177">
        <v>0.2721</v>
      </c>
      <c r="Q177">
        <v>0.36238</v>
      </c>
      <c r="R177">
        <v>0.00104</v>
      </c>
      <c r="S177">
        <v>4.1072</v>
      </c>
      <c r="U177">
        <v>0.32687</v>
      </c>
      <c r="V177">
        <v>0.855</v>
      </c>
      <c r="W177">
        <v>2.08727</v>
      </c>
    </row>
    <row r="178" spans="5:23" ht="12.75">
      <c r="E178">
        <v>4.1825</v>
      </c>
      <c r="F178">
        <v>0.5117</v>
      </c>
      <c r="G178">
        <v>0.6759</v>
      </c>
      <c r="I178">
        <v>0.67426</v>
      </c>
      <c r="J178">
        <v>1.6038</v>
      </c>
      <c r="K178">
        <v>3.55066</v>
      </c>
      <c r="M178">
        <v>0.65199</v>
      </c>
      <c r="N178">
        <v>1.2031</v>
      </c>
      <c r="O178">
        <v>0.7429</v>
      </c>
      <c r="Q178">
        <v>0.85642</v>
      </c>
      <c r="R178">
        <v>0.0232</v>
      </c>
      <c r="S178">
        <v>0.3218</v>
      </c>
      <c r="U178">
        <v>1.33209</v>
      </c>
      <c r="V178">
        <v>2.5445</v>
      </c>
      <c r="W178">
        <v>1.30881</v>
      </c>
    </row>
    <row r="179" spans="5:23" ht="12.75">
      <c r="E179">
        <v>0.443</v>
      </c>
      <c r="F179">
        <v>0.0932</v>
      </c>
      <c r="G179">
        <v>0.80349</v>
      </c>
      <c r="I179">
        <v>0.38686</v>
      </c>
      <c r="J179">
        <v>1.4183</v>
      </c>
      <c r="K179">
        <v>0.96561</v>
      </c>
      <c r="M179">
        <v>1.17511</v>
      </c>
      <c r="N179">
        <v>0.8192</v>
      </c>
      <c r="O179">
        <v>2.047</v>
      </c>
      <c r="Q179">
        <v>0.44978</v>
      </c>
      <c r="R179">
        <v>0.59915</v>
      </c>
      <c r="S179">
        <v>1.3672</v>
      </c>
      <c r="U179">
        <v>0.30973</v>
      </c>
      <c r="V179">
        <v>0.0579</v>
      </c>
      <c r="W179">
        <v>0.16304</v>
      </c>
    </row>
    <row r="180" spans="5:23" ht="12.75">
      <c r="E180">
        <v>1.5804</v>
      </c>
      <c r="F180">
        <v>0.0157</v>
      </c>
      <c r="G180">
        <v>1.28391</v>
      </c>
      <c r="I180">
        <v>0.48113</v>
      </c>
      <c r="J180">
        <v>0.0589</v>
      </c>
      <c r="K180">
        <v>0.4611</v>
      </c>
      <c r="M180">
        <v>0.71221</v>
      </c>
      <c r="N180">
        <v>1.7409</v>
      </c>
      <c r="O180">
        <v>0.0145</v>
      </c>
      <c r="Q180">
        <v>0.93344</v>
      </c>
      <c r="R180">
        <v>0.08317</v>
      </c>
      <c r="S180">
        <v>0.0142</v>
      </c>
      <c r="U180">
        <v>2.27884</v>
      </c>
      <c r="V180">
        <v>0.469</v>
      </c>
      <c r="W180">
        <v>2.78502</v>
      </c>
    </row>
    <row r="181" spans="5:23" ht="12.75">
      <c r="E181">
        <v>0.676</v>
      </c>
      <c r="F181">
        <v>4.5444</v>
      </c>
      <c r="G181">
        <v>1.26365</v>
      </c>
      <c r="I181">
        <v>0.67629</v>
      </c>
      <c r="J181">
        <v>0.2811</v>
      </c>
      <c r="K181">
        <v>0.06357</v>
      </c>
      <c r="M181">
        <v>0.55999</v>
      </c>
      <c r="N181">
        <v>0.2615</v>
      </c>
      <c r="O181">
        <v>3.3294</v>
      </c>
      <c r="Q181">
        <v>0.63096</v>
      </c>
      <c r="R181">
        <v>0.24781</v>
      </c>
      <c r="S181">
        <v>1.6463</v>
      </c>
      <c r="U181">
        <v>0.28799</v>
      </c>
      <c r="V181">
        <v>0.556</v>
      </c>
      <c r="W181">
        <v>0.5655</v>
      </c>
    </row>
    <row r="182" spans="5:23" ht="12.75">
      <c r="E182">
        <v>0.0193</v>
      </c>
      <c r="F182">
        <v>0.7304</v>
      </c>
      <c r="G182">
        <v>0.91261</v>
      </c>
      <c r="I182">
        <v>0.11654</v>
      </c>
      <c r="J182">
        <v>0.3784</v>
      </c>
      <c r="K182">
        <v>0.04091</v>
      </c>
      <c r="M182">
        <v>0.12524</v>
      </c>
      <c r="N182">
        <v>0.0002</v>
      </c>
      <c r="O182">
        <v>0.8063</v>
      </c>
      <c r="Q182">
        <v>1.46378</v>
      </c>
      <c r="R182">
        <v>0.00095</v>
      </c>
      <c r="S182">
        <v>0.3633</v>
      </c>
      <c r="U182">
        <v>0.16331</v>
      </c>
      <c r="V182">
        <v>0.4591</v>
      </c>
      <c r="W182">
        <v>0.15424</v>
      </c>
    </row>
    <row r="183" spans="5:23" ht="12.75">
      <c r="E183">
        <v>0.1727</v>
      </c>
      <c r="F183">
        <v>0.9026</v>
      </c>
      <c r="G183">
        <v>0.00631</v>
      </c>
      <c r="I183">
        <v>0.62482</v>
      </c>
      <c r="J183">
        <v>2.61</v>
      </c>
      <c r="K183">
        <v>0.38773</v>
      </c>
      <c r="M183">
        <v>0.03232</v>
      </c>
      <c r="N183">
        <v>0.0892</v>
      </c>
      <c r="O183">
        <v>2.9512</v>
      </c>
      <c r="Q183">
        <v>0.17631</v>
      </c>
      <c r="R183">
        <v>0.27574</v>
      </c>
      <c r="S183">
        <v>0.0331</v>
      </c>
      <c r="U183">
        <v>0.89753</v>
      </c>
      <c r="V183">
        <v>0.4235</v>
      </c>
      <c r="W183">
        <v>1.06007</v>
      </c>
    </row>
    <row r="184" spans="5:23" ht="12.75">
      <c r="E184">
        <v>0.0853</v>
      </c>
      <c r="F184">
        <v>0.6321</v>
      </c>
      <c r="G184">
        <v>0.99977</v>
      </c>
      <c r="I184">
        <v>0.81546</v>
      </c>
      <c r="J184">
        <v>0.301</v>
      </c>
      <c r="K184">
        <v>0.25154</v>
      </c>
      <c r="M184">
        <v>0.12053</v>
      </c>
      <c r="N184">
        <v>0.3687</v>
      </c>
      <c r="O184">
        <v>0.693</v>
      </c>
      <c r="Q184">
        <v>0.22535</v>
      </c>
      <c r="R184">
        <v>1.40239</v>
      </c>
      <c r="S184">
        <v>0.8101</v>
      </c>
      <c r="U184">
        <v>0.90925</v>
      </c>
      <c r="V184">
        <v>0.889</v>
      </c>
      <c r="W184">
        <v>0.67236</v>
      </c>
    </row>
    <row r="185" spans="5:23" ht="12.75">
      <c r="E185">
        <v>0.8966</v>
      </c>
      <c r="F185">
        <v>0.9578</v>
      </c>
      <c r="G185">
        <v>0.03373</v>
      </c>
      <c r="I185">
        <v>0.73185</v>
      </c>
      <c r="J185">
        <v>0.0091</v>
      </c>
      <c r="K185">
        <v>3.0215</v>
      </c>
      <c r="M185">
        <v>0.96674</v>
      </c>
      <c r="N185">
        <v>0.0776</v>
      </c>
      <c r="O185">
        <v>1.0901</v>
      </c>
      <c r="Q185">
        <v>1.04893</v>
      </c>
      <c r="R185">
        <v>0.11426</v>
      </c>
      <c r="S185">
        <v>0.5748</v>
      </c>
      <c r="U185">
        <v>0.39282</v>
      </c>
      <c r="V185">
        <v>0.0188</v>
      </c>
      <c r="W185">
        <v>0.79927</v>
      </c>
    </row>
    <row r="186" spans="5:23" ht="12.75">
      <c r="E186">
        <v>2.3973</v>
      </c>
      <c r="F186">
        <v>0.0172</v>
      </c>
      <c r="G186">
        <v>3.33051</v>
      </c>
      <c r="I186">
        <v>0.22535</v>
      </c>
      <c r="J186">
        <v>1.0303</v>
      </c>
      <c r="K186">
        <v>0.99535</v>
      </c>
      <c r="M186">
        <v>0.50085</v>
      </c>
      <c r="N186">
        <v>0.3468</v>
      </c>
      <c r="O186">
        <v>1.5064</v>
      </c>
      <c r="Q186">
        <v>0.16783</v>
      </c>
      <c r="R186">
        <v>0.32563</v>
      </c>
      <c r="S186">
        <v>0.0667</v>
      </c>
      <c r="U186">
        <v>2.82195</v>
      </c>
      <c r="V186">
        <v>0.6755</v>
      </c>
      <c r="W186">
        <v>0.18929</v>
      </c>
    </row>
    <row r="187" spans="5:23" ht="12.75">
      <c r="E187">
        <v>3.3262</v>
      </c>
      <c r="F187">
        <v>0.2255</v>
      </c>
      <c r="G187">
        <v>0.00132</v>
      </c>
      <c r="I187">
        <v>0.28662</v>
      </c>
      <c r="J187">
        <v>0.0059</v>
      </c>
      <c r="K187">
        <v>1.18885</v>
      </c>
      <c r="M187">
        <v>0.23558</v>
      </c>
      <c r="N187">
        <v>0.0039</v>
      </c>
      <c r="O187">
        <v>2.4526</v>
      </c>
      <c r="Q187">
        <v>0.57886</v>
      </c>
      <c r="R187">
        <v>0.01528</v>
      </c>
      <c r="S187">
        <v>1.4231</v>
      </c>
      <c r="U187">
        <v>0.7796</v>
      </c>
      <c r="V187">
        <v>2.044</v>
      </c>
      <c r="W187">
        <v>0.53799</v>
      </c>
    </row>
    <row r="188" spans="5:23" ht="12.75">
      <c r="E188">
        <v>0.2576</v>
      </c>
      <c r="F188">
        <v>3.0396</v>
      </c>
      <c r="G188">
        <v>0.66176</v>
      </c>
      <c r="I188">
        <v>0.91672</v>
      </c>
      <c r="J188">
        <v>0.0337</v>
      </c>
      <c r="K188">
        <v>0.49079</v>
      </c>
      <c r="M188">
        <v>1.32251</v>
      </c>
      <c r="N188">
        <v>0.0302</v>
      </c>
      <c r="O188">
        <v>1.9626</v>
      </c>
      <c r="Q188">
        <v>2.85274</v>
      </c>
      <c r="R188">
        <v>0.87637</v>
      </c>
      <c r="S188">
        <v>0.2958</v>
      </c>
      <c r="U188">
        <v>0.55497</v>
      </c>
      <c r="V188">
        <v>0.0059</v>
      </c>
      <c r="W188">
        <v>0.87939</v>
      </c>
    </row>
    <row r="189" spans="5:23" ht="12.75">
      <c r="E189">
        <v>1.3614</v>
      </c>
      <c r="F189">
        <v>1.3914</v>
      </c>
      <c r="G189">
        <v>1.81193</v>
      </c>
      <c r="I189">
        <v>0.28353</v>
      </c>
      <c r="J189">
        <v>0.1095</v>
      </c>
      <c r="K189">
        <v>0.15826</v>
      </c>
      <c r="M189">
        <v>0.63521</v>
      </c>
      <c r="N189">
        <v>0.1212</v>
      </c>
      <c r="O189">
        <v>0.142</v>
      </c>
      <c r="Q189">
        <v>1.40214</v>
      </c>
      <c r="R189">
        <v>1.21909</v>
      </c>
      <c r="S189">
        <v>1.2148</v>
      </c>
      <c r="U189">
        <v>0.08879</v>
      </c>
      <c r="V189">
        <v>0.1491</v>
      </c>
      <c r="W189">
        <v>1.81585</v>
      </c>
    </row>
    <row r="190" spans="5:23" ht="12.75">
      <c r="E190">
        <v>1.0304</v>
      </c>
      <c r="F190">
        <v>0.0114</v>
      </c>
      <c r="G190">
        <v>0.13851</v>
      </c>
      <c r="I190">
        <v>2.26992</v>
      </c>
      <c r="J190">
        <v>0.9122</v>
      </c>
      <c r="K190">
        <v>0.05632</v>
      </c>
      <c r="M190">
        <v>0.65485</v>
      </c>
      <c r="N190">
        <v>0.0009</v>
      </c>
      <c r="O190">
        <v>0.2871</v>
      </c>
      <c r="Q190">
        <v>1.51827</v>
      </c>
      <c r="R190">
        <v>0.00935</v>
      </c>
      <c r="S190">
        <v>3.0311</v>
      </c>
      <c r="U190">
        <v>2.78024</v>
      </c>
      <c r="V190">
        <v>0.3097</v>
      </c>
      <c r="W190">
        <v>0.78305</v>
      </c>
    </row>
    <row r="191" spans="5:23" ht="12.75">
      <c r="E191">
        <v>0.0622</v>
      </c>
      <c r="F191">
        <v>0.1074</v>
      </c>
      <c r="G191">
        <v>2.48101</v>
      </c>
      <c r="I191">
        <v>2.09818</v>
      </c>
      <c r="J191">
        <v>0.1764</v>
      </c>
      <c r="K191">
        <v>0.21947</v>
      </c>
      <c r="M191">
        <v>0.38338</v>
      </c>
      <c r="N191">
        <v>0.4469</v>
      </c>
      <c r="O191">
        <v>0.4391</v>
      </c>
      <c r="Q191">
        <v>0.59297</v>
      </c>
      <c r="R191">
        <v>1.74849</v>
      </c>
      <c r="S191">
        <v>0.2547</v>
      </c>
      <c r="U191">
        <v>2.2819</v>
      </c>
      <c r="V191">
        <v>0.4346</v>
      </c>
      <c r="W191">
        <v>0.43069</v>
      </c>
    </row>
    <row r="192" spans="5:23" ht="12.75">
      <c r="E192">
        <v>0.5327</v>
      </c>
      <c r="F192">
        <v>0.9208</v>
      </c>
      <c r="G192">
        <v>1.10832</v>
      </c>
      <c r="I192">
        <v>1.72151</v>
      </c>
      <c r="J192">
        <v>0.4053</v>
      </c>
      <c r="K192">
        <v>0.3675</v>
      </c>
      <c r="M192">
        <v>0.90634</v>
      </c>
      <c r="N192">
        <v>2.8431</v>
      </c>
      <c r="O192">
        <v>0.8423</v>
      </c>
      <c r="Q192">
        <v>2.92272</v>
      </c>
      <c r="R192">
        <v>2.49359</v>
      </c>
      <c r="S192">
        <v>1.0285</v>
      </c>
      <c r="U192">
        <v>0.46558</v>
      </c>
      <c r="V192">
        <v>1.1547</v>
      </c>
      <c r="W192">
        <v>0.58611</v>
      </c>
    </row>
    <row r="193" spans="5:23" ht="12.75">
      <c r="E193">
        <v>0.823</v>
      </c>
      <c r="F193">
        <v>3.52</v>
      </c>
      <c r="G193">
        <v>0.11513</v>
      </c>
      <c r="I193">
        <v>0.57551</v>
      </c>
      <c r="J193">
        <v>0.509</v>
      </c>
      <c r="K193">
        <v>0.16319</v>
      </c>
      <c r="M193">
        <v>0.69018</v>
      </c>
      <c r="N193">
        <v>0.4287</v>
      </c>
      <c r="O193">
        <v>0.2617</v>
      </c>
      <c r="Q193">
        <v>0.70185</v>
      </c>
      <c r="R193">
        <v>0.03973</v>
      </c>
      <c r="S193">
        <v>0.8419</v>
      </c>
      <c r="U193">
        <v>1.02085</v>
      </c>
      <c r="V193">
        <v>0.4398</v>
      </c>
      <c r="W193">
        <v>0.65763</v>
      </c>
    </row>
    <row r="194" spans="5:23" ht="12.75">
      <c r="E194">
        <v>2.513</v>
      </c>
      <c r="F194">
        <v>2.2706</v>
      </c>
      <c r="G194">
        <v>2.66355</v>
      </c>
      <c r="I194">
        <v>0.02434</v>
      </c>
      <c r="J194">
        <v>0.1633</v>
      </c>
      <c r="K194">
        <v>2.24973</v>
      </c>
      <c r="M194">
        <v>2.52499</v>
      </c>
      <c r="N194">
        <v>1.0479</v>
      </c>
      <c r="O194">
        <v>0.083</v>
      </c>
      <c r="Q194">
        <v>0.43607</v>
      </c>
      <c r="R194">
        <v>0.33312</v>
      </c>
      <c r="S194">
        <v>0.4246</v>
      </c>
      <c r="U194">
        <v>1.0999</v>
      </c>
      <c r="V194">
        <v>0.0547</v>
      </c>
      <c r="W194">
        <v>1.3846</v>
      </c>
    </row>
    <row r="195" spans="5:23" ht="12.75">
      <c r="E195">
        <v>2.2865</v>
      </c>
      <c r="F195">
        <v>0.6617</v>
      </c>
      <c r="G195">
        <v>0.11478</v>
      </c>
      <c r="I195">
        <v>0.06783</v>
      </c>
      <c r="J195">
        <v>0.0645</v>
      </c>
      <c r="K195">
        <v>0.00692</v>
      </c>
      <c r="M195">
        <v>3.19607</v>
      </c>
      <c r="N195">
        <v>0.1585</v>
      </c>
      <c r="O195">
        <v>0.5376</v>
      </c>
      <c r="Q195">
        <v>0.09883</v>
      </c>
      <c r="R195">
        <v>2.42926</v>
      </c>
      <c r="S195">
        <v>0.0541</v>
      </c>
      <c r="U195">
        <v>0.90929</v>
      </c>
      <c r="V195">
        <v>2.3862</v>
      </c>
      <c r="W195">
        <v>3.70765</v>
      </c>
    </row>
    <row r="196" spans="5:23" ht="12.75">
      <c r="E196">
        <v>0.6207</v>
      </c>
      <c r="F196">
        <v>0.6809</v>
      </c>
      <c r="G196">
        <v>0.40823</v>
      </c>
      <c r="I196">
        <v>2.35743</v>
      </c>
      <c r="J196">
        <v>0.0627</v>
      </c>
      <c r="K196">
        <v>0.37489</v>
      </c>
      <c r="M196">
        <v>0.51285</v>
      </c>
      <c r="N196">
        <v>0.4277</v>
      </c>
      <c r="O196">
        <v>0.3744</v>
      </c>
      <c r="Q196">
        <v>2.06883</v>
      </c>
      <c r="R196">
        <v>0.20274</v>
      </c>
      <c r="S196">
        <v>0.1183</v>
      </c>
      <c r="U196">
        <v>0.17177</v>
      </c>
      <c r="V196">
        <v>0.1324</v>
      </c>
      <c r="W196">
        <v>0.68944</v>
      </c>
    </row>
    <row r="197" spans="5:23" ht="12.75">
      <c r="E197">
        <v>1.1692</v>
      </c>
      <c r="F197">
        <v>0.0084</v>
      </c>
      <c r="G197">
        <v>0.20338</v>
      </c>
      <c r="I197">
        <v>1.72013</v>
      </c>
      <c r="J197">
        <v>6.6385</v>
      </c>
      <c r="K197">
        <v>1.53072</v>
      </c>
      <c r="M197">
        <v>0.28213</v>
      </c>
      <c r="N197">
        <v>1.9963</v>
      </c>
      <c r="O197">
        <v>1.6619</v>
      </c>
      <c r="Q197">
        <v>3.91364</v>
      </c>
      <c r="R197">
        <v>0.09478</v>
      </c>
      <c r="S197">
        <v>0.9378</v>
      </c>
      <c r="U197">
        <v>0.71033</v>
      </c>
      <c r="V197">
        <v>1.1595</v>
      </c>
      <c r="W197">
        <v>0.45973</v>
      </c>
    </row>
    <row r="198" spans="5:23" ht="12.75">
      <c r="E198">
        <v>0.2405</v>
      </c>
      <c r="F198">
        <v>0.9798</v>
      </c>
      <c r="G198">
        <v>1.33162</v>
      </c>
      <c r="I198">
        <v>0.0333</v>
      </c>
      <c r="J198">
        <v>0.09</v>
      </c>
      <c r="K198">
        <v>0.25467</v>
      </c>
      <c r="M198">
        <v>0.47776</v>
      </c>
      <c r="N198">
        <v>0.4448</v>
      </c>
      <c r="O198">
        <v>0.2155</v>
      </c>
      <c r="Q198">
        <v>1.48681</v>
      </c>
      <c r="R198">
        <v>0.02841</v>
      </c>
      <c r="S198">
        <v>0.0275</v>
      </c>
      <c r="U198">
        <v>0.23221</v>
      </c>
      <c r="V198">
        <v>0.0154</v>
      </c>
      <c r="W198">
        <v>2.02508</v>
      </c>
    </row>
    <row r="199" spans="5:23" ht="12.75">
      <c r="E199">
        <v>0.6563</v>
      </c>
      <c r="F199">
        <v>2.8828</v>
      </c>
      <c r="G199">
        <v>0.3815</v>
      </c>
      <c r="I199">
        <v>0.82849</v>
      </c>
      <c r="J199">
        <v>0.6152</v>
      </c>
      <c r="K199">
        <v>1.75861</v>
      </c>
      <c r="M199">
        <v>1.8924</v>
      </c>
      <c r="N199">
        <v>0.557</v>
      </c>
      <c r="O199">
        <v>2.81</v>
      </c>
      <c r="Q199">
        <v>1.41665</v>
      </c>
      <c r="R199">
        <v>6.08623</v>
      </c>
      <c r="S199">
        <v>0.5446</v>
      </c>
      <c r="U199">
        <v>0.22953</v>
      </c>
      <c r="V199">
        <v>4.703</v>
      </c>
      <c r="W199">
        <v>0.86172</v>
      </c>
    </row>
    <row r="200" spans="5:23" ht="12.75">
      <c r="E200">
        <v>1.3156</v>
      </c>
      <c r="F200">
        <v>1.3449</v>
      </c>
      <c r="G200">
        <v>0.06043</v>
      </c>
      <c r="I200">
        <v>0.75268</v>
      </c>
      <c r="J200">
        <v>0.7273</v>
      </c>
      <c r="K200">
        <v>1.09239</v>
      </c>
      <c r="M200">
        <v>0.92923</v>
      </c>
      <c r="N200">
        <v>0.053</v>
      </c>
      <c r="O200">
        <v>0.6703</v>
      </c>
      <c r="Q200">
        <v>1.24957</v>
      </c>
      <c r="R200">
        <v>0.25532</v>
      </c>
      <c r="S200">
        <v>0.1067</v>
      </c>
      <c r="U200">
        <v>1.25412</v>
      </c>
      <c r="V200">
        <v>1.1185</v>
      </c>
      <c r="W200">
        <v>2.38198</v>
      </c>
    </row>
    <row r="201" spans="5:23" ht="12.75">
      <c r="E201">
        <v>1.8478</v>
      </c>
      <c r="F201">
        <v>0.0536</v>
      </c>
      <c r="G201">
        <v>0.08922</v>
      </c>
      <c r="I201">
        <v>0.14663</v>
      </c>
      <c r="J201">
        <v>1.4004</v>
      </c>
      <c r="K201">
        <v>0.11878</v>
      </c>
      <c r="M201">
        <v>0.59054</v>
      </c>
      <c r="N201">
        <v>1.9538</v>
      </c>
      <c r="O201">
        <v>0.0965</v>
      </c>
      <c r="Q201">
        <v>0.52155</v>
      </c>
      <c r="R201">
        <v>0.28158</v>
      </c>
      <c r="S201">
        <v>0.2636</v>
      </c>
      <c r="U201">
        <v>0.3822</v>
      </c>
      <c r="V201">
        <v>0.4196</v>
      </c>
      <c r="W201">
        <v>1.30752</v>
      </c>
    </row>
    <row r="202" spans="5:23" ht="12.75">
      <c r="E202">
        <v>0.197</v>
      </c>
      <c r="F202">
        <v>0.5009</v>
      </c>
      <c r="G202">
        <v>0.10107</v>
      </c>
      <c r="I202">
        <v>2.16395</v>
      </c>
      <c r="J202">
        <v>0.041</v>
      </c>
      <c r="K202">
        <v>0.30627</v>
      </c>
      <c r="M202">
        <v>5.19067</v>
      </c>
      <c r="N202">
        <v>0.0177</v>
      </c>
      <c r="O202">
        <v>1.3783</v>
      </c>
      <c r="Q202">
        <v>0.82139</v>
      </c>
      <c r="R202">
        <v>1.62407</v>
      </c>
      <c r="S202">
        <v>0.7109</v>
      </c>
      <c r="U202">
        <v>0.17327</v>
      </c>
      <c r="V202">
        <v>0.0187</v>
      </c>
      <c r="W202">
        <v>0.84789</v>
      </c>
    </row>
    <row r="203" spans="5:23" ht="12.75">
      <c r="E203">
        <v>0.8427</v>
      </c>
      <c r="F203">
        <v>0.015</v>
      </c>
      <c r="G203">
        <v>0.69253</v>
      </c>
      <c r="I203">
        <v>0.20463</v>
      </c>
      <c r="J203">
        <v>0.0226</v>
      </c>
      <c r="K203">
        <v>0.1938</v>
      </c>
      <c r="M203">
        <v>0.52248</v>
      </c>
      <c r="N203">
        <v>1.1332</v>
      </c>
      <c r="O203">
        <v>0.0073</v>
      </c>
      <c r="Q203">
        <v>0.71058</v>
      </c>
      <c r="R203">
        <v>1.10767</v>
      </c>
      <c r="S203">
        <v>0.0012</v>
      </c>
      <c r="U203">
        <v>0.363</v>
      </c>
      <c r="V203">
        <v>1.8406</v>
      </c>
      <c r="W203">
        <v>1.26081</v>
      </c>
    </row>
    <row r="204" spans="5:23" ht="12.75">
      <c r="E204">
        <v>0.1725</v>
      </c>
      <c r="F204">
        <v>0.5811</v>
      </c>
      <c r="G204">
        <v>1.93929</v>
      </c>
      <c r="I204">
        <v>0.78789</v>
      </c>
      <c r="J204">
        <v>4.0507</v>
      </c>
      <c r="K204">
        <v>1.1849</v>
      </c>
      <c r="M204">
        <v>0.87882</v>
      </c>
      <c r="N204">
        <v>1.2042</v>
      </c>
      <c r="O204">
        <v>0.5406</v>
      </c>
      <c r="Q204">
        <v>0.25821</v>
      </c>
      <c r="R204">
        <v>0.06218</v>
      </c>
      <c r="S204">
        <v>2.2221</v>
      </c>
      <c r="U204">
        <v>2.03003</v>
      </c>
      <c r="V204">
        <v>0.3894</v>
      </c>
      <c r="W204">
        <v>0.34137</v>
      </c>
    </row>
    <row r="205" spans="5:23" ht="12.75">
      <c r="E205">
        <v>0.0065</v>
      </c>
      <c r="F205">
        <v>0.7777</v>
      </c>
      <c r="G205">
        <v>0.69099</v>
      </c>
      <c r="I205">
        <v>0.0874</v>
      </c>
      <c r="J205">
        <v>1.8025</v>
      </c>
      <c r="K205">
        <v>0.94376</v>
      </c>
      <c r="M205">
        <v>0.17262</v>
      </c>
      <c r="N205">
        <v>1.7043</v>
      </c>
      <c r="O205">
        <v>2.0318</v>
      </c>
      <c r="Q205">
        <v>0.24888</v>
      </c>
      <c r="R205">
        <v>0.46204</v>
      </c>
      <c r="S205">
        <v>0.2408</v>
      </c>
      <c r="U205">
        <v>0.97585</v>
      </c>
      <c r="V205">
        <v>0.5414</v>
      </c>
      <c r="W205">
        <v>0.301</v>
      </c>
    </row>
    <row r="206" spans="5:23" ht="12.75">
      <c r="E206">
        <v>0.196</v>
      </c>
      <c r="F206">
        <v>0.6126</v>
      </c>
      <c r="G206">
        <v>1.11141</v>
      </c>
      <c r="I206">
        <v>2.78494</v>
      </c>
      <c r="J206">
        <v>0.0039</v>
      </c>
      <c r="K206">
        <v>0.07675</v>
      </c>
      <c r="M206">
        <v>1.90608</v>
      </c>
      <c r="N206">
        <v>0.4242</v>
      </c>
      <c r="O206">
        <v>1.5427</v>
      </c>
      <c r="Q206">
        <v>0.2765</v>
      </c>
      <c r="R206">
        <v>0.10021</v>
      </c>
      <c r="S206">
        <v>0.2814</v>
      </c>
      <c r="U206">
        <v>0.79109</v>
      </c>
      <c r="V206">
        <v>1.3927</v>
      </c>
      <c r="W206">
        <v>0.05115</v>
      </c>
    </row>
    <row r="207" spans="5:23" ht="12.75">
      <c r="E207">
        <v>0.169</v>
      </c>
      <c r="F207">
        <v>2.795</v>
      </c>
      <c r="G207">
        <v>0.5458</v>
      </c>
      <c r="I207">
        <v>1.31723</v>
      </c>
      <c r="J207">
        <v>0.3024</v>
      </c>
      <c r="K207">
        <v>1.52423</v>
      </c>
      <c r="M207">
        <v>1.97349</v>
      </c>
      <c r="N207">
        <v>0.2961</v>
      </c>
      <c r="O207">
        <v>0.2496</v>
      </c>
      <c r="Q207">
        <v>0.59675</v>
      </c>
      <c r="R207">
        <v>7.5753</v>
      </c>
      <c r="S207">
        <v>2.0144</v>
      </c>
      <c r="U207">
        <v>0.24007</v>
      </c>
      <c r="V207">
        <v>1.1784</v>
      </c>
      <c r="W207">
        <v>0.57108</v>
      </c>
    </row>
    <row r="208" spans="5:23" ht="12.75">
      <c r="E208">
        <v>0.6297</v>
      </c>
      <c r="F208">
        <v>0.4062</v>
      </c>
      <c r="G208">
        <v>0.14143</v>
      </c>
      <c r="I208">
        <v>1.47226</v>
      </c>
      <c r="J208">
        <v>0.9478</v>
      </c>
      <c r="K208">
        <v>1.00994</v>
      </c>
      <c r="M208">
        <v>0.17668</v>
      </c>
      <c r="N208">
        <v>4.7347</v>
      </c>
      <c r="O208">
        <v>0.2281</v>
      </c>
      <c r="Q208">
        <v>0.51446</v>
      </c>
      <c r="R208">
        <v>0.80011</v>
      </c>
      <c r="S208">
        <v>0.0104</v>
      </c>
      <c r="U208">
        <v>0.41957</v>
      </c>
      <c r="V208">
        <v>1.4263</v>
      </c>
      <c r="W208">
        <v>0.3483</v>
      </c>
    </row>
    <row r="209" spans="5:23" ht="12.75">
      <c r="E209">
        <v>0.2211</v>
      </c>
      <c r="F209">
        <v>1.6427</v>
      </c>
      <c r="G209">
        <v>0.92715</v>
      </c>
      <c r="I209">
        <v>0.52331</v>
      </c>
      <c r="J209">
        <v>0.5401</v>
      </c>
      <c r="K209">
        <v>0.68799</v>
      </c>
      <c r="M209">
        <v>0.28951</v>
      </c>
      <c r="N209">
        <v>0.6651</v>
      </c>
      <c r="O209">
        <v>0.0895</v>
      </c>
      <c r="Q209">
        <v>0.13515</v>
      </c>
      <c r="R209">
        <v>0.12904</v>
      </c>
      <c r="S209">
        <v>0.0187</v>
      </c>
      <c r="U209">
        <v>0.00072</v>
      </c>
      <c r="V209">
        <v>0.0223</v>
      </c>
      <c r="W209">
        <v>0.04281</v>
      </c>
    </row>
    <row r="210" spans="5:23" ht="12.75">
      <c r="E210">
        <v>1.5997</v>
      </c>
      <c r="F210">
        <v>0</v>
      </c>
      <c r="G210">
        <v>1.41194</v>
      </c>
      <c r="I210">
        <v>0.01642</v>
      </c>
      <c r="J210">
        <v>0.0729</v>
      </c>
      <c r="K210">
        <v>0.27192</v>
      </c>
      <c r="M210">
        <v>0.22491</v>
      </c>
      <c r="N210">
        <v>1.2639</v>
      </c>
      <c r="O210">
        <v>0.9589</v>
      </c>
      <c r="Q210">
        <v>0.86186</v>
      </c>
      <c r="R210">
        <v>0.05663</v>
      </c>
      <c r="S210">
        <v>7.2118</v>
      </c>
      <c r="U210">
        <v>0.3543</v>
      </c>
      <c r="V210">
        <v>0.1667</v>
      </c>
      <c r="W210">
        <v>0.35064</v>
      </c>
    </row>
    <row r="211" spans="5:23" ht="12.75">
      <c r="E211">
        <v>1.1379</v>
      </c>
      <c r="F211">
        <v>0.6163</v>
      </c>
      <c r="G211">
        <v>1.50551</v>
      </c>
      <c r="I211">
        <v>0.1212</v>
      </c>
      <c r="J211">
        <v>1.4064</v>
      </c>
      <c r="K211">
        <v>2.55238</v>
      </c>
      <c r="M211">
        <v>0.26052</v>
      </c>
      <c r="N211">
        <v>0.7339</v>
      </c>
      <c r="O211">
        <v>0.8039</v>
      </c>
      <c r="Q211">
        <v>0.40154</v>
      </c>
      <c r="R211">
        <v>2.42052</v>
      </c>
      <c r="S211">
        <v>0.2161</v>
      </c>
      <c r="U211">
        <v>0.75003</v>
      </c>
      <c r="V211">
        <v>0.7146</v>
      </c>
      <c r="W211">
        <v>0.5927</v>
      </c>
    </row>
    <row r="212" spans="5:23" ht="12.75">
      <c r="E212">
        <v>1.738</v>
      </c>
      <c r="F212">
        <v>0.2826</v>
      </c>
      <c r="G212">
        <v>2.64617</v>
      </c>
      <c r="I212">
        <v>2.18675</v>
      </c>
      <c r="J212">
        <v>0.7474</v>
      </c>
      <c r="K212">
        <v>0.45815</v>
      </c>
      <c r="M212">
        <v>2.15249</v>
      </c>
      <c r="N212">
        <v>2.2776</v>
      </c>
      <c r="O212">
        <v>0.3691</v>
      </c>
      <c r="Q212">
        <v>0.25929</v>
      </c>
      <c r="R212">
        <v>2.5147</v>
      </c>
      <c r="S212">
        <v>0.8486</v>
      </c>
      <c r="U212">
        <v>0.21974</v>
      </c>
      <c r="V212">
        <v>6.2601</v>
      </c>
      <c r="W212">
        <v>2.56891</v>
      </c>
    </row>
    <row r="213" spans="5:23" ht="12.75">
      <c r="E213">
        <v>0.6365</v>
      </c>
      <c r="F213">
        <v>0.2197</v>
      </c>
      <c r="G213">
        <v>1.90671</v>
      </c>
      <c r="I213">
        <v>2.88028</v>
      </c>
      <c r="J213">
        <v>0.6426</v>
      </c>
      <c r="K213">
        <v>1.02761</v>
      </c>
      <c r="M213">
        <v>0.02122</v>
      </c>
      <c r="N213">
        <v>0.0597</v>
      </c>
      <c r="O213">
        <v>1.2761</v>
      </c>
      <c r="Q213">
        <v>0.09653</v>
      </c>
      <c r="R213">
        <v>0.32932</v>
      </c>
      <c r="S213">
        <v>0.4461</v>
      </c>
      <c r="U213">
        <v>2.5258</v>
      </c>
      <c r="V213">
        <v>0.643</v>
      </c>
      <c r="W213">
        <v>1.39931</v>
      </c>
    </row>
    <row r="214" spans="5:23" ht="12.75">
      <c r="E214">
        <v>0.6855</v>
      </c>
      <c r="F214">
        <v>0.8941</v>
      </c>
      <c r="G214">
        <v>0.12724</v>
      </c>
      <c r="I214">
        <v>0.38178</v>
      </c>
      <c r="J214">
        <v>1.8197</v>
      </c>
      <c r="K214">
        <v>0.2563</v>
      </c>
      <c r="M214">
        <v>0.14261</v>
      </c>
      <c r="N214">
        <v>1.6646</v>
      </c>
      <c r="O214">
        <v>0.0154</v>
      </c>
      <c r="Q214">
        <v>2.2781</v>
      </c>
      <c r="R214">
        <v>3.48996</v>
      </c>
      <c r="S214">
        <v>1.0376</v>
      </c>
      <c r="U214">
        <v>0.92931</v>
      </c>
      <c r="V214">
        <v>0.877</v>
      </c>
      <c r="W214">
        <v>0.26609</v>
      </c>
    </row>
    <row r="215" spans="5:23" ht="12.75">
      <c r="E215">
        <v>0.1603</v>
      </c>
      <c r="F215">
        <v>0.803</v>
      </c>
      <c r="G215">
        <v>0.46548</v>
      </c>
      <c r="I215">
        <v>0.32274</v>
      </c>
      <c r="J215">
        <v>1.0871</v>
      </c>
      <c r="K215">
        <v>0.69727</v>
      </c>
      <c r="M215">
        <v>0.30924</v>
      </c>
      <c r="N215">
        <v>0.0082</v>
      </c>
      <c r="O215">
        <v>0.4193</v>
      </c>
      <c r="Q215">
        <v>1.45639</v>
      </c>
      <c r="R215">
        <v>0.00212</v>
      </c>
      <c r="S215">
        <v>0.1308</v>
      </c>
      <c r="U215">
        <v>1.03364</v>
      </c>
      <c r="V215">
        <v>0.1773</v>
      </c>
      <c r="W215">
        <v>1.43259</v>
      </c>
    </row>
    <row r="216" spans="5:23" ht="12.75">
      <c r="E216">
        <v>0.1651</v>
      </c>
      <c r="F216">
        <v>0.0286</v>
      </c>
      <c r="G216">
        <v>1.56402</v>
      </c>
      <c r="I216">
        <v>0.20839</v>
      </c>
      <c r="J216">
        <v>0.1239</v>
      </c>
      <c r="K216">
        <v>1.18398</v>
      </c>
      <c r="M216">
        <v>0.60078</v>
      </c>
      <c r="N216">
        <v>0.8955</v>
      </c>
      <c r="O216">
        <v>2.1717</v>
      </c>
      <c r="Q216">
        <v>0.13109</v>
      </c>
      <c r="R216">
        <v>5.59442</v>
      </c>
      <c r="S216">
        <v>1.1015</v>
      </c>
      <c r="U216">
        <v>0.28754</v>
      </c>
      <c r="V216">
        <v>3.0675</v>
      </c>
      <c r="W216">
        <v>1.97821</v>
      </c>
    </row>
    <row r="217" spans="5:23" ht="12.75">
      <c r="E217">
        <v>1.4867</v>
      </c>
      <c r="F217">
        <v>0.4562</v>
      </c>
      <c r="G217">
        <v>1.25982</v>
      </c>
      <c r="I217">
        <v>4.01544</v>
      </c>
      <c r="J217">
        <v>0.4365</v>
      </c>
      <c r="K217">
        <v>0.31086</v>
      </c>
      <c r="M217">
        <v>0.3035</v>
      </c>
      <c r="N217">
        <v>0.2299</v>
      </c>
      <c r="O217">
        <v>3.6127</v>
      </c>
      <c r="Q217">
        <v>0.08732</v>
      </c>
      <c r="R217">
        <v>0.0895</v>
      </c>
      <c r="S217">
        <v>0.0521</v>
      </c>
      <c r="U217">
        <v>0.04222</v>
      </c>
      <c r="V217">
        <v>0.0892</v>
      </c>
      <c r="W217">
        <v>0.02014</v>
      </c>
    </row>
    <row r="218" spans="5:23" ht="12.75">
      <c r="E218">
        <v>0.012</v>
      </c>
      <c r="F218">
        <v>0.1664</v>
      </c>
      <c r="G218">
        <v>0.63002</v>
      </c>
      <c r="I218">
        <v>0.48997</v>
      </c>
      <c r="J218">
        <v>0.1706</v>
      </c>
      <c r="K218">
        <v>0.84874</v>
      </c>
      <c r="M218">
        <v>0.03568</v>
      </c>
      <c r="N218">
        <v>0.1529</v>
      </c>
      <c r="O218">
        <v>0.3647</v>
      </c>
      <c r="Q218">
        <v>0.48332</v>
      </c>
      <c r="R218">
        <v>0.5492</v>
      </c>
      <c r="S218">
        <v>0.0318</v>
      </c>
      <c r="U218">
        <v>1.39126</v>
      </c>
      <c r="V218">
        <v>0.1275</v>
      </c>
      <c r="W218">
        <v>3.54699</v>
      </c>
    </row>
    <row r="219" spans="5:23" ht="12.75">
      <c r="E219">
        <v>0.2683</v>
      </c>
      <c r="F219">
        <v>0.501</v>
      </c>
      <c r="G219">
        <v>0.03561</v>
      </c>
      <c r="I219">
        <v>1.06383</v>
      </c>
      <c r="J219">
        <v>1.6121</v>
      </c>
      <c r="K219">
        <v>0.25791</v>
      </c>
      <c r="M219">
        <v>1.2888</v>
      </c>
      <c r="N219">
        <v>0.7786</v>
      </c>
      <c r="O219">
        <v>0.438</v>
      </c>
      <c r="Q219">
        <v>0.69778</v>
      </c>
      <c r="R219">
        <v>0.60766</v>
      </c>
      <c r="S219">
        <v>0.3822</v>
      </c>
      <c r="U219">
        <v>0.0744</v>
      </c>
      <c r="V219">
        <v>0.1704</v>
      </c>
      <c r="W219">
        <v>1.24076</v>
      </c>
    </row>
    <row r="220" spans="5:23" ht="12.75">
      <c r="E220">
        <v>1.2032</v>
      </c>
      <c r="F220">
        <v>0.7158</v>
      </c>
      <c r="G220">
        <v>0.18568</v>
      </c>
      <c r="I220">
        <v>1.0861</v>
      </c>
      <c r="J220">
        <v>1.2359</v>
      </c>
      <c r="K220">
        <v>0.2598</v>
      </c>
      <c r="M220">
        <v>0.73044</v>
      </c>
      <c r="N220">
        <v>0.1961</v>
      </c>
      <c r="O220">
        <v>0.4968</v>
      </c>
      <c r="Q220">
        <v>0.67667</v>
      </c>
      <c r="R220">
        <v>0.02299</v>
      </c>
      <c r="S220">
        <v>0.2435</v>
      </c>
      <c r="U220">
        <v>1.52737</v>
      </c>
      <c r="V220">
        <v>4.0112</v>
      </c>
      <c r="W220">
        <v>0.16277</v>
      </c>
    </row>
    <row r="221" spans="5:23" ht="12.75">
      <c r="E221">
        <v>0.2161</v>
      </c>
      <c r="F221">
        <v>0.1321</v>
      </c>
      <c r="G221">
        <v>0.57805</v>
      </c>
      <c r="I221">
        <v>1.15733</v>
      </c>
      <c r="J221">
        <v>2.9636</v>
      </c>
      <c r="K221">
        <v>0.66569</v>
      </c>
      <c r="M221">
        <v>0.41251</v>
      </c>
      <c r="N221">
        <v>0.0155</v>
      </c>
      <c r="O221">
        <v>2.0645</v>
      </c>
      <c r="Q221">
        <v>0.83663</v>
      </c>
      <c r="R221">
        <v>0.99403</v>
      </c>
      <c r="S221">
        <v>0.2501</v>
      </c>
      <c r="U221">
        <v>0.76031</v>
      </c>
      <c r="V221">
        <v>2.2802</v>
      </c>
      <c r="W221">
        <v>1.15865</v>
      </c>
    </row>
    <row r="222" spans="5:23" ht="12.75">
      <c r="E222">
        <v>0.5773</v>
      </c>
      <c r="F222">
        <v>5.0323</v>
      </c>
      <c r="G222">
        <v>0.2273</v>
      </c>
      <c r="I222">
        <v>0.64499</v>
      </c>
      <c r="J222">
        <v>4.5756</v>
      </c>
      <c r="K222">
        <v>0.12214</v>
      </c>
      <c r="M222">
        <v>0.3107</v>
      </c>
      <c r="N222">
        <v>0.2048</v>
      </c>
      <c r="O222">
        <v>0.2357</v>
      </c>
      <c r="Q222">
        <v>0.32891</v>
      </c>
      <c r="R222">
        <v>0.00097</v>
      </c>
      <c r="S222">
        <v>2.0694</v>
      </c>
      <c r="U222">
        <v>0.45468</v>
      </c>
      <c r="V222">
        <v>0.781</v>
      </c>
      <c r="W222">
        <v>2.4106</v>
      </c>
    </row>
    <row r="223" spans="5:23" ht="12.75">
      <c r="E223">
        <v>4.5691</v>
      </c>
      <c r="F223">
        <v>0.7736</v>
      </c>
      <c r="G223">
        <v>0.27718</v>
      </c>
      <c r="I223">
        <v>1.29079</v>
      </c>
      <c r="J223">
        <v>0.1899</v>
      </c>
      <c r="K223">
        <v>1.03795</v>
      </c>
      <c r="M223">
        <v>0.37501</v>
      </c>
      <c r="N223">
        <v>2.5102</v>
      </c>
      <c r="O223">
        <v>0.6831</v>
      </c>
      <c r="Q223">
        <v>1.1996</v>
      </c>
      <c r="R223">
        <v>2.59449</v>
      </c>
      <c r="S223">
        <v>0.2147</v>
      </c>
      <c r="U223">
        <v>1.15147</v>
      </c>
      <c r="V223">
        <v>3.8572</v>
      </c>
      <c r="W223">
        <v>1.40453</v>
      </c>
    </row>
    <row r="224" spans="5:23" ht="12.75">
      <c r="E224">
        <v>2.5237</v>
      </c>
      <c r="F224">
        <v>0.0418</v>
      </c>
      <c r="G224">
        <v>0.49256</v>
      </c>
      <c r="I224">
        <v>0.66924</v>
      </c>
      <c r="J224">
        <v>0.4662</v>
      </c>
      <c r="K224">
        <v>1.35559</v>
      </c>
      <c r="M224">
        <v>1.31462</v>
      </c>
      <c r="N224">
        <v>3.1699</v>
      </c>
      <c r="O224">
        <v>0.8018</v>
      </c>
      <c r="Q224">
        <v>0.29598</v>
      </c>
      <c r="R224">
        <v>0.07083</v>
      </c>
      <c r="S224">
        <v>2.4428</v>
      </c>
      <c r="U224">
        <v>0.52704</v>
      </c>
      <c r="V224">
        <v>2.1717</v>
      </c>
      <c r="W224">
        <v>0.62197</v>
      </c>
    </row>
    <row r="225" spans="5:23" ht="12.75">
      <c r="E225">
        <v>0.2613</v>
      </c>
      <c r="F225">
        <v>0.8117</v>
      </c>
      <c r="G225">
        <v>0.66217</v>
      </c>
      <c r="I225">
        <v>0.79736</v>
      </c>
      <c r="J225">
        <v>0.7329</v>
      </c>
      <c r="K225">
        <v>0.22808</v>
      </c>
      <c r="M225">
        <v>0.13465</v>
      </c>
      <c r="N225">
        <v>0.1598</v>
      </c>
      <c r="O225">
        <v>3.8413</v>
      </c>
      <c r="Q225">
        <v>2.41155</v>
      </c>
      <c r="R225">
        <v>0.13195</v>
      </c>
      <c r="S225">
        <v>0.8277</v>
      </c>
      <c r="U225">
        <v>1.61832</v>
      </c>
      <c r="V225">
        <v>0.0151</v>
      </c>
      <c r="W225">
        <v>0.0798</v>
      </c>
    </row>
    <row r="226" spans="5:23" ht="12.75">
      <c r="E226">
        <v>0.9688</v>
      </c>
      <c r="F226">
        <v>0.7353</v>
      </c>
      <c r="G226">
        <v>0.14936</v>
      </c>
      <c r="I226">
        <v>1.26527</v>
      </c>
      <c r="J226">
        <v>0.0676</v>
      </c>
      <c r="K226">
        <v>0.13081</v>
      </c>
      <c r="M226">
        <v>0.11976</v>
      </c>
      <c r="N226">
        <v>0.3549</v>
      </c>
      <c r="O226">
        <v>1.0523</v>
      </c>
      <c r="Q226">
        <v>0.798</v>
      </c>
      <c r="R226">
        <v>0.43618</v>
      </c>
      <c r="S226">
        <v>0.6441</v>
      </c>
      <c r="U226">
        <v>0.52087</v>
      </c>
      <c r="V226">
        <v>0.0231</v>
      </c>
      <c r="W226">
        <v>0.50564</v>
      </c>
    </row>
    <row r="227" spans="5:23" ht="12.75">
      <c r="E227">
        <v>0.0976</v>
      </c>
      <c r="F227">
        <v>2.7987</v>
      </c>
      <c r="G227">
        <v>0.12232</v>
      </c>
      <c r="I227">
        <v>0.13933</v>
      </c>
      <c r="J227">
        <v>1.3274</v>
      </c>
      <c r="K227">
        <v>0.11795</v>
      </c>
      <c r="M227">
        <v>1.01732</v>
      </c>
      <c r="N227">
        <v>1.8036</v>
      </c>
      <c r="O227">
        <v>0.0313</v>
      </c>
      <c r="Q227">
        <v>2.46163</v>
      </c>
      <c r="R227">
        <v>1.47857</v>
      </c>
      <c r="S227">
        <v>0.0968</v>
      </c>
      <c r="U227">
        <v>0.32818</v>
      </c>
      <c r="V227">
        <v>1.5135</v>
      </c>
      <c r="W227">
        <v>0.64602</v>
      </c>
    </row>
    <row r="228" spans="5:23" ht="12.75">
      <c r="E228">
        <v>1.3024</v>
      </c>
      <c r="F228">
        <v>0.9177</v>
      </c>
      <c r="G228">
        <v>0.24177</v>
      </c>
      <c r="I228">
        <v>0.49613</v>
      </c>
      <c r="J228">
        <v>1.3104</v>
      </c>
      <c r="K228">
        <v>0.92185</v>
      </c>
      <c r="M228">
        <v>0.84144</v>
      </c>
      <c r="N228">
        <v>0</v>
      </c>
      <c r="O228">
        <v>0.307</v>
      </c>
      <c r="Q228">
        <v>0.91615</v>
      </c>
      <c r="R228">
        <v>1.04902</v>
      </c>
      <c r="S228">
        <v>0.8173</v>
      </c>
      <c r="U228">
        <v>0.28854</v>
      </c>
      <c r="V228">
        <v>0.7586</v>
      </c>
      <c r="W228">
        <v>1.7226</v>
      </c>
    </row>
    <row r="229" spans="5:23" ht="12.75">
      <c r="E229">
        <v>0.3541</v>
      </c>
      <c r="F229">
        <v>0.7286</v>
      </c>
      <c r="G229">
        <v>0.50888</v>
      </c>
      <c r="I229">
        <v>0.65388</v>
      </c>
      <c r="J229">
        <v>0.7779</v>
      </c>
      <c r="K229">
        <v>1.04582</v>
      </c>
      <c r="M229">
        <v>0.0057</v>
      </c>
      <c r="N229">
        <v>1.0551</v>
      </c>
      <c r="O229">
        <v>1.0229</v>
      </c>
      <c r="Q229">
        <v>4.27435</v>
      </c>
      <c r="R229">
        <v>0.20464</v>
      </c>
      <c r="S229">
        <v>0.3348</v>
      </c>
      <c r="U229">
        <v>3.53434</v>
      </c>
      <c r="V229">
        <v>4.8045</v>
      </c>
      <c r="W229">
        <v>1.60218</v>
      </c>
    </row>
    <row r="230" spans="5:23" ht="12.75">
      <c r="E230">
        <v>0.5928</v>
      </c>
      <c r="F230">
        <v>1.1815</v>
      </c>
      <c r="G230">
        <v>0.29115</v>
      </c>
      <c r="I230">
        <v>0.05507</v>
      </c>
      <c r="J230">
        <v>0.0838</v>
      </c>
      <c r="K230">
        <v>1.10307</v>
      </c>
      <c r="M230">
        <v>1.00485</v>
      </c>
      <c r="N230">
        <v>0.1828</v>
      </c>
      <c r="O230">
        <v>0.2353</v>
      </c>
      <c r="Q230">
        <v>2.88163</v>
      </c>
      <c r="R230">
        <v>0.41738</v>
      </c>
      <c r="S230">
        <v>0.0753</v>
      </c>
      <c r="U230">
        <v>0.77852</v>
      </c>
      <c r="V230">
        <v>0.5591</v>
      </c>
      <c r="W230">
        <v>0.23498</v>
      </c>
    </row>
    <row r="231" spans="5:23" ht="12.75">
      <c r="E231">
        <v>0.0791</v>
      </c>
      <c r="F231">
        <v>0.4805</v>
      </c>
      <c r="G231">
        <v>1.5067</v>
      </c>
      <c r="I231">
        <v>0.04357</v>
      </c>
      <c r="J231">
        <v>0.7436</v>
      </c>
      <c r="K231">
        <v>2.45032</v>
      </c>
      <c r="M231">
        <v>0.87497</v>
      </c>
      <c r="N231">
        <v>2.3603</v>
      </c>
      <c r="O231">
        <v>0.2028</v>
      </c>
      <c r="Q231">
        <v>0.13282</v>
      </c>
      <c r="R231">
        <v>1.01477</v>
      </c>
      <c r="S231">
        <v>1.5401</v>
      </c>
      <c r="U231">
        <v>2.51567</v>
      </c>
      <c r="V231">
        <v>0.8772</v>
      </c>
      <c r="W231">
        <v>0.66195</v>
      </c>
    </row>
    <row r="232" spans="5:23" ht="12.75">
      <c r="E232">
        <v>0.4927</v>
      </c>
      <c r="F232">
        <v>0.2205</v>
      </c>
      <c r="G232">
        <v>0.27924</v>
      </c>
      <c r="I232">
        <v>0.7684</v>
      </c>
      <c r="J232">
        <v>0.0283</v>
      </c>
      <c r="K232">
        <v>0.65325</v>
      </c>
      <c r="M232">
        <v>1.66309</v>
      </c>
      <c r="N232">
        <v>0.7816</v>
      </c>
      <c r="O232">
        <v>0.1739</v>
      </c>
      <c r="Q232">
        <v>1.45405</v>
      </c>
      <c r="R232">
        <v>0.17143</v>
      </c>
      <c r="S232">
        <v>0.0302</v>
      </c>
      <c r="U232">
        <v>1.0873</v>
      </c>
      <c r="V232">
        <v>0.0965</v>
      </c>
      <c r="W232">
        <v>1.16907</v>
      </c>
    </row>
    <row r="233" spans="5:23" ht="12.75">
      <c r="E233">
        <v>0.6496</v>
      </c>
      <c r="F233">
        <v>10.0502</v>
      </c>
      <c r="G233">
        <v>0.10529</v>
      </c>
      <c r="I233">
        <v>0.15229</v>
      </c>
      <c r="J233">
        <v>4.5013</v>
      </c>
      <c r="K233">
        <v>0.16433</v>
      </c>
      <c r="M233">
        <v>0.89433</v>
      </c>
      <c r="N233">
        <v>0.4547</v>
      </c>
      <c r="O233">
        <v>1.753</v>
      </c>
      <c r="Q233">
        <v>0.34844</v>
      </c>
      <c r="R233">
        <v>1.37291</v>
      </c>
      <c r="S233">
        <v>0.0977</v>
      </c>
      <c r="U233">
        <v>3.00286</v>
      </c>
      <c r="V233">
        <v>0.3159</v>
      </c>
      <c r="W233">
        <v>1.16861</v>
      </c>
    </row>
    <row r="234" spans="5:23" ht="12.75">
      <c r="E234">
        <v>1.5847</v>
      </c>
      <c r="F234">
        <v>0</v>
      </c>
      <c r="G234">
        <v>0.25692</v>
      </c>
      <c r="I234">
        <v>0.68021</v>
      </c>
      <c r="J234">
        <v>0.0185</v>
      </c>
      <c r="K234">
        <v>0.10518</v>
      </c>
      <c r="M234">
        <v>0.32849</v>
      </c>
      <c r="N234">
        <v>4.7399</v>
      </c>
      <c r="O234">
        <v>0.1062</v>
      </c>
      <c r="Q234">
        <v>0.84374</v>
      </c>
      <c r="R234">
        <v>1.17228</v>
      </c>
      <c r="S234">
        <v>0.636</v>
      </c>
      <c r="U234">
        <v>2.27902</v>
      </c>
      <c r="V234">
        <v>0.426</v>
      </c>
      <c r="W234">
        <v>1.29749</v>
      </c>
    </row>
    <row r="235" spans="5:23" ht="12.75">
      <c r="E235">
        <v>0.9319</v>
      </c>
      <c r="F235">
        <v>0.2416</v>
      </c>
      <c r="G235">
        <v>0.6116</v>
      </c>
      <c r="I235">
        <v>0.55281</v>
      </c>
      <c r="J235">
        <v>0.1213</v>
      </c>
      <c r="K235">
        <v>0.24599</v>
      </c>
      <c r="M235">
        <v>0.7197</v>
      </c>
      <c r="N235">
        <v>0.8235</v>
      </c>
      <c r="O235">
        <v>0.6097</v>
      </c>
      <c r="Q235">
        <v>0.53857</v>
      </c>
      <c r="R235">
        <v>0.57276</v>
      </c>
      <c r="S235">
        <v>0.0093</v>
      </c>
      <c r="U235">
        <v>0.10991</v>
      </c>
      <c r="V235">
        <v>0.1783</v>
      </c>
      <c r="W235">
        <v>0.43264</v>
      </c>
    </row>
    <row r="236" spans="5:23" ht="12.75">
      <c r="E236">
        <v>0.92</v>
      </c>
      <c r="F236">
        <v>0.0599</v>
      </c>
      <c r="G236">
        <v>0.48471</v>
      </c>
      <c r="I236">
        <v>0.17522</v>
      </c>
      <c r="J236">
        <v>0.2465</v>
      </c>
      <c r="K236">
        <v>0.19706</v>
      </c>
      <c r="M236">
        <v>0.12513</v>
      </c>
      <c r="N236">
        <v>0.4411</v>
      </c>
      <c r="O236">
        <v>0.3322</v>
      </c>
      <c r="Q236">
        <v>0.35465</v>
      </c>
      <c r="R236">
        <v>1.50539</v>
      </c>
      <c r="S236">
        <v>0.4697</v>
      </c>
      <c r="U236">
        <v>0.69268</v>
      </c>
      <c r="V236">
        <v>0.0038</v>
      </c>
      <c r="W236">
        <v>1.50825</v>
      </c>
    </row>
    <row r="237" spans="5:23" ht="12.75">
      <c r="E237">
        <v>3.5246</v>
      </c>
      <c r="F237">
        <v>0.2188</v>
      </c>
      <c r="G237">
        <v>0.97252</v>
      </c>
      <c r="I237">
        <v>0.99519</v>
      </c>
      <c r="J237">
        <v>0.0062</v>
      </c>
      <c r="K237">
        <v>1.90909</v>
      </c>
      <c r="M237">
        <v>0.58967</v>
      </c>
      <c r="N237">
        <v>0.8568</v>
      </c>
      <c r="O237">
        <v>1.8852</v>
      </c>
      <c r="Q237">
        <v>1.88679</v>
      </c>
      <c r="R237">
        <v>2.13395</v>
      </c>
      <c r="S237">
        <v>0.0217</v>
      </c>
      <c r="U237">
        <v>0.24157</v>
      </c>
      <c r="V237">
        <v>0.179</v>
      </c>
      <c r="W237">
        <v>0.4149</v>
      </c>
    </row>
    <row r="238" spans="5:23" ht="12.75">
      <c r="E238">
        <v>0.5376</v>
      </c>
      <c r="F238">
        <v>1.023</v>
      </c>
      <c r="G238">
        <v>0.48314</v>
      </c>
      <c r="I238">
        <v>1.46826</v>
      </c>
      <c r="J238">
        <v>4.3519</v>
      </c>
      <c r="K238">
        <v>0.64127</v>
      </c>
      <c r="M238">
        <v>2.1501</v>
      </c>
      <c r="N238">
        <v>0.4616</v>
      </c>
      <c r="O238">
        <v>0.9521</v>
      </c>
      <c r="Q238">
        <v>0.12345</v>
      </c>
      <c r="R238">
        <v>0.00823</v>
      </c>
      <c r="S238">
        <v>0.6336</v>
      </c>
      <c r="U238">
        <v>1.49765</v>
      </c>
      <c r="V238">
        <v>5.1646</v>
      </c>
      <c r="W238">
        <v>0.03772</v>
      </c>
    </row>
    <row r="239" spans="5:23" ht="12.75">
      <c r="E239">
        <v>0.3609</v>
      </c>
      <c r="F239">
        <v>0.3645</v>
      </c>
      <c r="G239">
        <v>0.13332</v>
      </c>
      <c r="I239">
        <v>0.08574</v>
      </c>
      <c r="J239">
        <v>1.6844</v>
      </c>
      <c r="K239">
        <v>0.39627</v>
      </c>
      <c r="M239">
        <v>3.92243</v>
      </c>
      <c r="N239">
        <v>1.2981</v>
      </c>
      <c r="O239">
        <v>0.6128</v>
      </c>
      <c r="Q239">
        <v>1.4823</v>
      </c>
      <c r="R239">
        <v>0.18441</v>
      </c>
      <c r="S239">
        <v>0.0029</v>
      </c>
      <c r="U239">
        <v>2.07228</v>
      </c>
      <c r="V239">
        <v>0.0647</v>
      </c>
      <c r="W239">
        <v>1.60963</v>
      </c>
    </row>
    <row r="240" spans="5:23" ht="12.75">
      <c r="E240">
        <v>0.5216</v>
      </c>
      <c r="F240">
        <v>0.1178</v>
      </c>
      <c r="G240">
        <v>1.98999</v>
      </c>
      <c r="I240">
        <v>0.10945</v>
      </c>
      <c r="J240">
        <v>1.9577</v>
      </c>
      <c r="K240">
        <v>0.63285</v>
      </c>
      <c r="M240">
        <v>0.66685</v>
      </c>
      <c r="N240">
        <v>1.8846</v>
      </c>
      <c r="O240">
        <v>2.3486</v>
      </c>
      <c r="Q240">
        <v>0.27711</v>
      </c>
      <c r="R240">
        <v>0.59677</v>
      </c>
      <c r="S240">
        <v>0.2996</v>
      </c>
      <c r="U240">
        <v>1.51325</v>
      </c>
      <c r="V240">
        <v>0.1377</v>
      </c>
      <c r="W240">
        <v>0.46059</v>
      </c>
    </row>
    <row r="241" spans="5:23" ht="12.75">
      <c r="E241">
        <v>0.3495</v>
      </c>
      <c r="F241">
        <v>0.6448</v>
      </c>
      <c r="G241">
        <v>0.21456</v>
      </c>
      <c r="I241">
        <v>0.99954</v>
      </c>
      <c r="J241">
        <v>0.475</v>
      </c>
      <c r="K241">
        <v>0.26249</v>
      </c>
      <c r="M241">
        <v>0.16302</v>
      </c>
      <c r="N241">
        <v>0.0698</v>
      </c>
      <c r="O241">
        <v>2.1322</v>
      </c>
      <c r="Q241">
        <v>0.57905</v>
      </c>
      <c r="R241">
        <v>3.07856</v>
      </c>
      <c r="S241">
        <v>0.1729</v>
      </c>
      <c r="U241">
        <v>1.38804</v>
      </c>
      <c r="V241">
        <v>5.0924</v>
      </c>
      <c r="W241">
        <v>0.18519</v>
      </c>
    </row>
    <row r="242" spans="5:23" ht="12.75">
      <c r="E242">
        <v>1.7076</v>
      </c>
      <c r="F242">
        <v>1.5259</v>
      </c>
      <c r="G242">
        <v>0.23294</v>
      </c>
      <c r="I242">
        <v>0.39008</v>
      </c>
      <c r="J242">
        <v>0.5476</v>
      </c>
      <c r="K242">
        <v>0.04624</v>
      </c>
      <c r="M242">
        <v>0.42116</v>
      </c>
      <c r="N242">
        <v>0.0827</v>
      </c>
      <c r="O242">
        <v>0.3799</v>
      </c>
      <c r="Q242">
        <v>2.40992</v>
      </c>
      <c r="R242">
        <v>2.90336</v>
      </c>
      <c r="S242">
        <v>1.7508</v>
      </c>
      <c r="U242">
        <v>0.33212</v>
      </c>
      <c r="V242">
        <v>2.5526</v>
      </c>
      <c r="W242">
        <v>0.06449</v>
      </c>
    </row>
    <row r="243" spans="5:23" ht="12.75">
      <c r="E243">
        <v>0.1079</v>
      </c>
      <c r="F243">
        <v>3.3714</v>
      </c>
      <c r="G243">
        <v>0.13112</v>
      </c>
      <c r="I243">
        <v>0.63728</v>
      </c>
      <c r="J243">
        <v>1.8288</v>
      </c>
      <c r="K243">
        <v>1.48961</v>
      </c>
      <c r="M243">
        <v>1.36998</v>
      </c>
      <c r="N243">
        <v>0.0283</v>
      </c>
      <c r="O243">
        <v>0.0299</v>
      </c>
      <c r="Q243">
        <v>0.77833</v>
      </c>
      <c r="R243">
        <v>1.83084</v>
      </c>
      <c r="S243">
        <v>0.6935</v>
      </c>
      <c r="U243">
        <v>0.36637</v>
      </c>
      <c r="V243">
        <v>0.5727</v>
      </c>
      <c r="W243">
        <v>0.17943</v>
      </c>
    </row>
    <row r="244" spans="5:23" ht="12.75">
      <c r="E244">
        <v>2.7172</v>
      </c>
      <c r="F244">
        <v>1.1589</v>
      </c>
      <c r="G244">
        <v>2.02652</v>
      </c>
      <c r="I244">
        <v>3.57619</v>
      </c>
      <c r="J244">
        <v>0.0993</v>
      </c>
      <c r="K244">
        <v>2.78984</v>
      </c>
      <c r="M244">
        <v>0.07619</v>
      </c>
      <c r="N244">
        <v>0.334</v>
      </c>
      <c r="O244">
        <v>2.4014</v>
      </c>
      <c r="Q244">
        <v>1.08775</v>
      </c>
      <c r="R244">
        <v>0.0116</v>
      </c>
      <c r="S244">
        <v>0.6775</v>
      </c>
      <c r="U244">
        <v>1.33957</v>
      </c>
      <c r="V244">
        <v>0.6189</v>
      </c>
      <c r="W244">
        <v>0.2593</v>
      </c>
    </row>
    <row r="245" spans="5:23" ht="12.75">
      <c r="E245">
        <v>0.7064</v>
      </c>
      <c r="F245">
        <v>0.9737</v>
      </c>
      <c r="G245">
        <v>0.68717</v>
      </c>
      <c r="I245">
        <v>1.89452</v>
      </c>
      <c r="J245">
        <v>0.2518</v>
      </c>
      <c r="K245">
        <v>0.84938</v>
      </c>
      <c r="M245">
        <v>1.22628</v>
      </c>
      <c r="N245">
        <v>4.1374</v>
      </c>
      <c r="O245">
        <v>2.3964</v>
      </c>
      <c r="Q245">
        <v>0.07701</v>
      </c>
      <c r="R245">
        <v>0.15832</v>
      </c>
      <c r="S245">
        <v>3.619</v>
      </c>
      <c r="U245">
        <v>0.53504</v>
      </c>
      <c r="V245">
        <v>0.1224</v>
      </c>
      <c r="W245">
        <v>0.52219</v>
      </c>
    </row>
    <row r="246" spans="5:23" ht="12.75">
      <c r="E246">
        <v>0.9572</v>
      </c>
      <c r="F246">
        <v>0.0787</v>
      </c>
      <c r="G246">
        <v>1.50255</v>
      </c>
      <c r="I246">
        <v>1.14847</v>
      </c>
      <c r="J246">
        <v>0.0002</v>
      </c>
      <c r="K246">
        <v>0.30943</v>
      </c>
      <c r="M246">
        <v>0.88021</v>
      </c>
      <c r="N246">
        <v>0.8433</v>
      </c>
      <c r="O246">
        <v>0.1562</v>
      </c>
      <c r="Q246">
        <v>0.36147</v>
      </c>
      <c r="R246">
        <v>0.11946</v>
      </c>
      <c r="S246">
        <v>0.0136</v>
      </c>
      <c r="U246">
        <v>3.4042</v>
      </c>
      <c r="V246">
        <v>4.1381</v>
      </c>
      <c r="W246">
        <v>0.75759</v>
      </c>
    </row>
    <row r="247" spans="5:23" ht="12.75">
      <c r="E247">
        <v>0.2194</v>
      </c>
      <c r="F247">
        <v>0.6624</v>
      </c>
      <c r="G247">
        <v>1.0976</v>
      </c>
      <c r="I247">
        <v>1.87357</v>
      </c>
      <c r="J247">
        <v>0.2767</v>
      </c>
      <c r="K247">
        <v>0.0663</v>
      </c>
      <c r="M247">
        <v>0.60111</v>
      </c>
      <c r="N247">
        <v>1.4573</v>
      </c>
      <c r="O247">
        <v>0.0396</v>
      </c>
      <c r="Q247">
        <v>0.49672</v>
      </c>
      <c r="R247">
        <v>0.09072</v>
      </c>
      <c r="S247">
        <v>0.0109</v>
      </c>
      <c r="U247">
        <v>0.01738</v>
      </c>
      <c r="V247">
        <v>0.267</v>
      </c>
      <c r="W247">
        <v>0.90948</v>
      </c>
    </row>
    <row r="248" spans="5:23" ht="12.75">
      <c r="E248">
        <v>1.9785</v>
      </c>
      <c r="F248">
        <v>0.378</v>
      </c>
      <c r="G248">
        <v>1.02686</v>
      </c>
      <c r="I248">
        <v>1.43011</v>
      </c>
      <c r="J248">
        <v>0.2541</v>
      </c>
      <c r="K248">
        <v>1.59016</v>
      </c>
      <c r="M248">
        <v>2.15163</v>
      </c>
      <c r="N248">
        <v>2.6683</v>
      </c>
      <c r="O248">
        <v>0.071</v>
      </c>
      <c r="Q248">
        <v>2.45462</v>
      </c>
      <c r="R248">
        <v>9.1887</v>
      </c>
      <c r="S248">
        <v>0.7924</v>
      </c>
      <c r="U248">
        <v>0.00281</v>
      </c>
      <c r="V248">
        <v>1.2562</v>
      </c>
      <c r="W248">
        <v>0.23955</v>
      </c>
    </row>
    <row r="249" spans="5:23" ht="12.75">
      <c r="E249">
        <v>3.7408</v>
      </c>
      <c r="F249">
        <v>0.7568</v>
      </c>
      <c r="G249">
        <v>1.61379</v>
      </c>
      <c r="I249">
        <v>0.71027</v>
      </c>
      <c r="J249">
        <v>0.0022</v>
      </c>
      <c r="K249">
        <v>1.56265</v>
      </c>
      <c r="M249">
        <v>1.58782</v>
      </c>
      <c r="N249">
        <v>0.004</v>
      </c>
      <c r="O249">
        <v>1.4709</v>
      </c>
      <c r="Q249">
        <v>0.95967</v>
      </c>
      <c r="R249">
        <v>0.22421</v>
      </c>
      <c r="S249">
        <v>0.2737</v>
      </c>
      <c r="U249">
        <v>2.14595</v>
      </c>
      <c r="V249">
        <v>0.2964</v>
      </c>
      <c r="W249">
        <v>0.1046</v>
      </c>
    </row>
    <row r="250" spans="5:23" ht="12.75">
      <c r="E250">
        <v>1.2041</v>
      </c>
      <c r="F250">
        <v>0.395</v>
      </c>
      <c r="G250">
        <v>0.14562</v>
      </c>
      <c r="I250">
        <v>0.49428</v>
      </c>
      <c r="J250">
        <v>2.4209</v>
      </c>
      <c r="K250">
        <v>0.70708</v>
      </c>
      <c r="M250">
        <v>0.65905</v>
      </c>
      <c r="N250">
        <v>0.54</v>
      </c>
      <c r="O250">
        <v>0.5449</v>
      </c>
      <c r="Q250">
        <v>0.15173</v>
      </c>
      <c r="R250">
        <v>2.0539</v>
      </c>
      <c r="S250">
        <v>0.0618</v>
      </c>
      <c r="U250">
        <v>0.83394</v>
      </c>
      <c r="V250">
        <v>0.0776</v>
      </c>
      <c r="W250">
        <v>4.73917</v>
      </c>
    </row>
    <row r="251" spans="5:23" ht="12.75">
      <c r="E251">
        <v>0.4797</v>
      </c>
      <c r="F251">
        <v>0.0057</v>
      </c>
      <c r="G251">
        <v>0.0715</v>
      </c>
      <c r="I251">
        <v>2.36977</v>
      </c>
      <c r="J251">
        <v>0.6249</v>
      </c>
      <c r="K251">
        <v>0.68698</v>
      </c>
      <c r="M251">
        <v>0.98556</v>
      </c>
      <c r="N251">
        <v>0.4514</v>
      </c>
      <c r="O251">
        <v>0.1141</v>
      </c>
      <c r="Q251">
        <v>0.31617</v>
      </c>
      <c r="R251">
        <v>2.30566</v>
      </c>
      <c r="S251">
        <v>1.3024</v>
      </c>
      <c r="U251">
        <v>0.22201</v>
      </c>
      <c r="V251">
        <v>0.9112</v>
      </c>
      <c r="W251">
        <v>0.21558</v>
      </c>
    </row>
    <row r="252" spans="5:23" ht="12.75">
      <c r="E252">
        <v>0.5982</v>
      </c>
      <c r="F252">
        <v>0.5799</v>
      </c>
      <c r="G252">
        <v>1.45461</v>
      </c>
      <c r="I252">
        <v>0.86503</v>
      </c>
      <c r="J252">
        <v>0.0337</v>
      </c>
      <c r="K252">
        <v>0.58537</v>
      </c>
      <c r="M252">
        <v>0.91765</v>
      </c>
      <c r="N252">
        <v>0.2915</v>
      </c>
      <c r="O252">
        <v>0.8491</v>
      </c>
      <c r="Q252">
        <v>0.25255</v>
      </c>
      <c r="R252">
        <v>7.18589</v>
      </c>
      <c r="S252">
        <v>1.6139</v>
      </c>
      <c r="U252">
        <v>0.68006</v>
      </c>
      <c r="V252">
        <v>0.0675</v>
      </c>
      <c r="W252">
        <v>0.64679</v>
      </c>
    </row>
    <row r="253" spans="5:23" ht="12.75">
      <c r="E253">
        <v>0.4914</v>
      </c>
      <c r="F253">
        <v>0.3428</v>
      </c>
      <c r="G253">
        <v>1.17575</v>
      </c>
      <c r="I253">
        <v>0.72946</v>
      </c>
      <c r="J253">
        <v>0.0089</v>
      </c>
      <c r="K253">
        <v>2.23945</v>
      </c>
      <c r="M253">
        <v>1.65809</v>
      </c>
      <c r="N253">
        <v>0.0122</v>
      </c>
      <c r="O253">
        <v>1.4798</v>
      </c>
      <c r="Q253">
        <v>1.2766</v>
      </c>
      <c r="R253">
        <v>3.9914</v>
      </c>
      <c r="S253">
        <v>0.2721</v>
      </c>
      <c r="U253">
        <v>1.82424</v>
      </c>
      <c r="V253">
        <v>2.4869</v>
      </c>
      <c r="W253">
        <v>0.14667</v>
      </c>
    </row>
    <row r="254" spans="5:23" ht="12.75">
      <c r="E254">
        <v>1.4551</v>
      </c>
      <c r="F254">
        <v>1.15</v>
      </c>
      <c r="G254">
        <v>0.31466</v>
      </c>
      <c r="I254">
        <v>1.48419</v>
      </c>
      <c r="J254">
        <v>1.398</v>
      </c>
      <c r="K254">
        <v>0.22152</v>
      </c>
      <c r="M254">
        <v>0.20435</v>
      </c>
      <c r="N254">
        <v>0.0761</v>
      </c>
      <c r="O254">
        <v>1.2854</v>
      </c>
      <c r="Q254">
        <v>0.64564</v>
      </c>
      <c r="R254">
        <v>0.57472</v>
      </c>
      <c r="S254">
        <v>1.1483</v>
      </c>
      <c r="U254">
        <v>0.50956</v>
      </c>
      <c r="V254">
        <v>1.3615</v>
      </c>
      <c r="W254">
        <v>0.44733</v>
      </c>
    </row>
    <row r="255" spans="5:23" ht="12.75">
      <c r="E255">
        <v>1.2226</v>
      </c>
      <c r="F255">
        <v>0.6651</v>
      </c>
      <c r="G255">
        <v>0.21174</v>
      </c>
      <c r="I255">
        <v>0.08094</v>
      </c>
      <c r="J255">
        <v>0.3776</v>
      </c>
      <c r="K255">
        <v>1.39908</v>
      </c>
      <c r="M255">
        <v>0.41342</v>
      </c>
      <c r="N255">
        <v>1.8377</v>
      </c>
      <c r="O255">
        <v>1.1652</v>
      </c>
      <c r="Q255">
        <v>0.65284</v>
      </c>
      <c r="R255">
        <v>5.3487</v>
      </c>
      <c r="S255">
        <v>3.3059</v>
      </c>
      <c r="U255">
        <v>4.91456</v>
      </c>
      <c r="V255">
        <v>0.0003</v>
      </c>
      <c r="W255">
        <v>1.06906</v>
      </c>
    </row>
    <row r="256" spans="5:23" ht="12.75">
      <c r="E256">
        <v>1.5329</v>
      </c>
      <c r="F256">
        <v>0.4282</v>
      </c>
      <c r="G256">
        <v>0.74219</v>
      </c>
      <c r="I256">
        <v>0.08767</v>
      </c>
      <c r="J256">
        <v>0.1195</v>
      </c>
      <c r="K256">
        <v>0.30528</v>
      </c>
      <c r="M256">
        <v>1.41469</v>
      </c>
      <c r="N256">
        <v>1.4765</v>
      </c>
      <c r="O256">
        <v>1.1024</v>
      </c>
      <c r="Q256">
        <v>0.83339</v>
      </c>
      <c r="R256">
        <v>2.54484</v>
      </c>
      <c r="S256">
        <v>0.0371</v>
      </c>
      <c r="U256">
        <v>0.72511</v>
      </c>
      <c r="V256">
        <v>4.4989</v>
      </c>
      <c r="W256">
        <v>0.92501</v>
      </c>
    </row>
    <row r="257" spans="5:23" ht="12.75">
      <c r="E257">
        <v>0.5152</v>
      </c>
      <c r="F257">
        <v>2.901</v>
      </c>
      <c r="G257">
        <v>0.16207</v>
      </c>
      <c r="I257">
        <v>0.41077</v>
      </c>
      <c r="J257">
        <v>0.2501</v>
      </c>
      <c r="K257">
        <v>2.13859</v>
      </c>
      <c r="M257">
        <v>1.5242</v>
      </c>
      <c r="N257">
        <v>0.0471</v>
      </c>
      <c r="O257">
        <v>0.6567</v>
      </c>
      <c r="Q257">
        <v>1.22119</v>
      </c>
      <c r="R257">
        <v>1.61219</v>
      </c>
      <c r="S257">
        <v>0.8262</v>
      </c>
      <c r="U257">
        <v>0.40182</v>
      </c>
      <c r="V257">
        <v>0.0517</v>
      </c>
      <c r="W257">
        <v>0.50436</v>
      </c>
    </row>
    <row r="258" spans="5:23" ht="12.75">
      <c r="E258">
        <v>1.2344</v>
      </c>
      <c r="F258">
        <v>0.3482</v>
      </c>
      <c r="G258">
        <v>0.88712</v>
      </c>
      <c r="I258">
        <v>1.38308</v>
      </c>
      <c r="J258">
        <v>0.0776</v>
      </c>
      <c r="K258">
        <v>0.66601</v>
      </c>
      <c r="M258">
        <v>0.40148</v>
      </c>
      <c r="N258">
        <v>0.1441</v>
      </c>
      <c r="O258">
        <v>0.5308</v>
      </c>
      <c r="Q258">
        <v>0.55704</v>
      </c>
      <c r="R258">
        <v>0.96279</v>
      </c>
      <c r="S258">
        <v>2.3912</v>
      </c>
      <c r="U258">
        <v>1.15506</v>
      </c>
      <c r="V258">
        <v>0.3703</v>
      </c>
      <c r="W258">
        <v>1.23589</v>
      </c>
    </row>
    <row r="259" spans="5:23" ht="12.75">
      <c r="E259">
        <v>1.1742</v>
      </c>
      <c r="F259">
        <v>0.5772</v>
      </c>
      <c r="G259">
        <v>0.74546</v>
      </c>
      <c r="I259">
        <v>1.17236</v>
      </c>
      <c r="J259">
        <v>2.886</v>
      </c>
      <c r="K259">
        <v>2.80173</v>
      </c>
      <c r="M259">
        <v>1.3933</v>
      </c>
      <c r="N259">
        <v>0.2329</v>
      </c>
      <c r="O259">
        <v>0.9345</v>
      </c>
      <c r="Q259">
        <v>0.698</v>
      </c>
      <c r="R259">
        <v>1.71692</v>
      </c>
      <c r="S259">
        <v>0.3145</v>
      </c>
      <c r="U259">
        <v>2.29997</v>
      </c>
      <c r="V259">
        <v>0.041</v>
      </c>
      <c r="W259">
        <v>0.17065</v>
      </c>
    </row>
    <row r="260" spans="5:23" ht="12.75">
      <c r="E260">
        <v>2.3541</v>
      </c>
      <c r="F260">
        <v>0.0118</v>
      </c>
      <c r="G260">
        <v>0.00913</v>
      </c>
      <c r="I260">
        <v>0.52682</v>
      </c>
      <c r="J260">
        <v>0.956</v>
      </c>
      <c r="K260">
        <v>1.25746</v>
      </c>
      <c r="M260">
        <v>0.34864</v>
      </c>
      <c r="N260">
        <v>0.1663</v>
      </c>
      <c r="O260">
        <v>2.4604</v>
      </c>
      <c r="Q260">
        <v>0.3652</v>
      </c>
      <c r="R260">
        <v>2.22368</v>
      </c>
      <c r="S260">
        <v>0.2358</v>
      </c>
      <c r="U260">
        <v>0.3156</v>
      </c>
      <c r="V260">
        <v>1.8052</v>
      </c>
      <c r="W260">
        <v>0.75827</v>
      </c>
    </row>
    <row r="261" spans="5:23" ht="12.75">
      <c r="E261">
        <v>2.0072</v>
      </c>
      <c r="F261">
        <v>2.4905</v>
      </c>
      <c r="G261">
        <v>0.61919</v>
      </c>
      <c r="I261">
        <v>0.10154</v>
      </c>
      <c r="J261">
        <v>0.038</v>
      </c>
      <c r="K261">
        <v>0.18684</v>
      </c>
      <c r="M261">
        <v>0.01616</v>
      </c>
      <c r="N261">
        <v>0.0674</v>
      </c>
      <c r="O261">
        <v>1.2964</v>
      </c>
      <c r="Q261">
        <v>0.26323</v>
      </c>
      <c r="R261">
        <v>0.42628</v>
      </c>
      <c r="S261">
        <v>0.5333</v>
      </c>
      <c r="U261">
        <v>1.81923</v>
      </c>
      <c r="V261">
        <v>0.001</v>
      </c>
      <c r="W261">
        <v>0.15064</v>
      </c>
    </row>
    <row r="262" spans="5:23" ht="12.75">
      <c r="E262">
        <v>0.0142</v>
      </c>
      <c r="F262">
        <v>0.0594</v>
      </c>
      <c r="G262">
        <v>1.16342</v>
      </c>
      <c r="I262">
        <v>1.38914</v>
      </c>
      <c r="J262">
        <v>0.5067</v>
      </c>
      <c r="K262">
        <v>0.45195</v>
      </c>
      <c r="M262">
        <v>0.79822</v>
      </c>
      <c r="N262">
        <v>0.1521</v>
      </c>
      <c r="O262">
        <v>1.6986</v>
      </c>
      <c r="Q262">
        <v>1.81461</v>
      </c>
      <c r="R262">
        <v>0.07813</v>
      </c>
      <c r="S262">
        <v>0.4435</v>
      </c>
      <c r="U262">
        <v>1.51334</v>
      </c>
      <c r="V262">
        <v>2.6962</v>
      </c>
      <c r="W262">
        <v>0.42447</v>
      </c>
    </row>
    <row r="263" spans="5:23" ht="12.75">
      <c r="E263">
        <v>0.7559</v>
      </c>
      <c r="F263">
        <v>0.0677</v>
      </c>
      <c r="G263">
        <v>0.65935</v>
      </c>
      <c r="I263">
        <v>0.56898</v>
      </c>
      <c r="J263">
        <v>0.1112</v>
      </c>
      <c r="K263">
        <v>0.29391</v>
      </c>
      <c r="M263">
        <v>0.21398</v>
      </c>
      <c r="N263">
        <v>1.3361</v>
      </c>
      <c r="O263">
        <v>0.2223</v>
      </c>
      <c r="Q263">
        <v>0.7878</v>
      </c>
      <c r="R263">
        <v>3.53238</v>
      </c>
      <c r="S263">
        <v>2.3393</v>
      </c>
      <c r="U263">
        <v>1.27214</v>
      </c>
      <c r="V263">
        <v>1.7745</v>
      </c>
      <c r="W263">
        <v>0.67902</v>
      </c>
    </row>
    <row r="264" spans="5:23" ht="12.75">
      <c r="E264">
        <v>0.0544</v>
      </c>
      <c r="F264">
        <v>2.8816</v>
      </c>
      <c r="G264">
        <v>3.25871</v>
      </c>
      <c r="I264">
        <v>1.38503</v>
      </c>
      <c r="J264">
        <v>0.0043</v>
      </c>
      <c r="K264">
        <v>4.33597</v>
      </c>
      <c r="M264">
        <v>0.77825</v>
      </c>
      <c r="N264">
        <v>0.4117</v>
      </c>
      <c r="O264">
        <v>0.3691</v>
      </c>
      <c r="Q264">
        <v>0.4184</v>
      </c>
      <c r="R264">
        <v>0.00576</v>
      </c>
      <c r="S264">
        <v>0.5587</v>
      </c>
      <c r="U264">
        <v>0.94188</v>
      </c>
      <c r="V264">
        <v>1.3714</v>
      </c>
      <c r="W264">
        <v>0.2182</v>
      </c>
    </row>
    <row r="265" spans="5:23" ht="12.75">
      <c r="E265">
        <v>1.8295</v>
      </c>
      <c r="F265">
        <v>0.0699</v>
      </c>
      <c r="G265">
        <v>0.51736</v>
      </c>
      <c r="I265">
        <v>0.23771</v>
      </c>
      <c r="J265">
        <v>0.1204</v>
      </c>
      <c r="K265">
        <v>0.3579</v>
      </c>
      <c r="M265">
        <v>0.63603</v>
      </c>
      <c r="N265">
        <v>0.1135</v>
      </c>
      <c r="O265">
        <v>0.7893</v>
      </c>
      <c r="Q265">
        <v>1.95715</v>
      </c>
      <c r="R265">
        <v>0.58504</v>
      </c>
      <c r="S265">
        <v>5.8507</v>
      </c>
      <c r="U265">
        <v>0.62787</v>
      </c>
      <c r="V265">
        <v>0.1784</v>
      </c>
      <c r="W265">
        <v>2.01947</v>
      </c>
    </row>
    <row r="266" spans="5:23" ht="12.75">
      <c r="E266">
        <v>0.3278</v>
      </c>
      <c r="F266">
        <v>0.0514</v>
      </c>
      <c r="G266">
        <v>0.38859</v>
      </c>
      <c r="I266">
        <v>0.86032</v>
      </c>
      <c r="J266">
        <v>0.2005</v>
      </c>
      <c r="K266">
        <v>1.01091</v>
      </c>
      <c r="M266">
        <v>5.20129</v>
      </c>
      <c r="N266">
        <v>1.9477</v>
      </c>
      <c r="O266">
        <v>2.0173</v>
      </c>
      <c r="Q266">
        <v>0.19153</v>
      </c>
      <c r="R266">
        <v>1.33812</v>
      </c>
      <c r="S266">
        <v>0.2854</v>
      </c>
      <c r="U266">
        <v>0.27418</v>
      </c>
      <c r="V266">
        <v>1.1378</v>
      </c>
      <c r="W266">
        <v>0.36822</v>
      </c>
    </row>
    <row r="267" spans="5:23" ht="12.75">
      <c r="E267">
        <v>0.8825</v>
      </c>
      <c r="F267">
        <v>0.3327</v>
      </c>
      <c r="G267">
        <v>1.47297</v>
      </c>
      <c r="I267">
        <v>0.12773</v>
      </c>
      <c r="J267">
        <v>1.6021</v>
      </c>
      <c r="K267">
        <v>0.32482</v>
      </c>
      <c r="M267">
        <v>0.88281</v>
      </c>
      <c r="N267">
        <v>2.3088</v>
      </c>
      <c r="O267">
        <v>0.1695</v>
      </c>
      <c r="Q267">
        <v>1.28281</v>
      </c>
      <c r="R267">
        <v>0.39545</v>
      </c>
      <c r="S267">
        <v>1.5471</v>
      </c>
      <c r="U267">
        <v>0.17788</v>
      </c>
      <c r="V267">
        <v>0.0505</v>
      </c>
      <c r="W267">
        <v>0.07426</v>
      </c>
    </row>
    <row r="268" spans="5:23" ht="12.75">
      <c r="E268">
        <v>0.5316</v>
      </c>
      <c r="F268">
        <v>0.0895</v>
      </c>
      <c r="G268">
        <v>2.54979</v>
      </c>
      <c r="I268">
        <v>0.39766</v>
      </c>
      <c r="J268">
        <v>2.769</v>
      </c>
      <c r="K268">
        <v>0.60082</v>
      </c>
      <c r="M268">
        <v>4.06977</v>
      </c>
      <c r="N268">
        <v>0.6022</v>
      </c>
      <c r="O268">
        <v>0.3848</v>
      </c>
      <c r="Q268">
        <v>0.04938</v>
      </c>
      <c r="R268">
        <v>0.30836</v>
      </c>
      <c r="S268">
        <v>0.1616</v>
      </c>
      <c r="U268">
        <v>0.10746</v>
      </c>
      <c r="V268">
        <v>1.1794</v>
      </c>
      <c r="W268">
        <v>4.22353</v>
      </c>
    </row>
    <row r="269" spans="5:23" ht="12.75">
      <c r="E269">
        <v>2.1892</v>
      </c>
      <c r="F269">
        <v>0.1063</v>
      </c>
      <c r="G269">
        <v>0.0309</v>
      </c>
      <c r="I269">
        <v>0.46556</v>
      </c>
      <c r="J269">
        <v>0.0327</v>
      </c>
      <c r="K269">
        <v>0.07877</v>
      </c>
      <c r="M269">
        <v>1.23295</v>
      </c>
      <c r="N269">
        <v>2.2779</v>
      </c>
      <c r="O269">
        <v>0.0411</v>
      </c>
      <c r="Q269">
        <v>1.82443</v>
      </c>
      <c r="R269">
        <v>0.01525</v>
      </c>
      <c r="S269">
        <v>0.113</v>
      </c>
      <c r="U269">
        <v>0.37723</v>
      </c>
      <c r="V269">
        <v>0.4413</v>
      </c>
      <c r="W269">
        <v>0.09854</v>
      </c>
    </row>
    <row r="270" spans="5:23" ht="12.75">
      <c r="E270">
        <v>0.2884</v>
      </c>
      <c r="F270">
        <v>0.3759</v>
      </c>
      <c r="G270">
        <v>5.88378</v>
      </c>
      <c r="I270">
        <v>1.00505</v>
      </c>
      <c r="J270">
        <v>1.6978</v>
      </c>
      <c r="K270">
        <v>0.37897</v>
      </c>
      <c r="M270">
        <v>0.27873</v>
      </c>
      <c r="N270">
        <v>0.0285</v>
      </c>
      <c r="O270">
        <v>1.3499</v>
      </c>
      <c r="Q270">
        <v>1.3287</v>
      </c>
      <c r="R270">
        <v>3.16732</v>
      </c>
      <c r="S270">
        <v>0.764</v>
      </c>
      <c r="U270">
        <v>0.22909</v>
      </c>
      <c r="V270">
        <v>2.3419</v>
      </c>
      <c r="W270">
        <v>0.0517</v>
      </c>
    </row>
    <row r="271" spans="5:23" ht="12.75">
      <c r="E271">
        <v>0.7996</v>
      </c>
      <c r="F271">
        <v>1.3669</v>
      </c>
      <c r="G271">
        <v>2.67986</v>
      </c>
      <c r="I271">
        <v>0.86242</v>
      </c>
      <c r="J271">
        <v>0.3091</v>
      </c>
      <c r="K271">
        <v>4.46945</v>
      </c>
      <c r="M271">
        <v>0.46648</v>
      </c>
      <c r="N271">
        <v>0.164</v>
      </c>
      <c r="O271">
        <v>1.9192</v>
      </c>
      <c r="Q271">
        <v>0.29552</v>
      </c>
      <c r="R271">
        <v>0.31049</v>
      </c>
      <c r="S271">
        <v>0.1036</v>
      </c>
      <c r="U271">
        <v>0.43527</v>
      </c>
      <c r="V271">
        <v>1.4597</v>
      </c>
      <c r="W271">
        <v>0.25073</v>
      </c>
    </row>
    <row r="272" spans="5:23" ht="12.75">
      <c r="E272">
        <v>0.3654</v>
      </c>
      <c r="F272">
        <v>1.4659</v>
      </c>
      <c r="G272">
        <v>0.43871</v>
      </c>
      <c r="I272">
        <v>0.26537</v>
      </c>
      <c r="J272">
        <v>0.2454</v>
      </c>
      <c r="K272">
        <v>1.72924</v>
      </c>
      <c r="M272">
        <v>0.07739</v>
      </c>
      <c r="N272">
        <v>2.6941</v>
      </c>
      <c r="O272">
        <v>0.7061</v>
      </c>
      <c r="Q272">
        <v>0.44725</v>
      </c>
      <c r="R272">
        <v>0.29698</v>
      </c>
      <c r="S272">
        <v>0.2446</v>
      </c>
      <c r="U272">
        <v>2.53509</v>
      </c>
      <c r="V272">
        <v>0.0369</v>
      </c>
      <c r="W272">
        <v>1.59381</v>
      </c>
    </row>
    <row r="273" spans="5:23" ht="12.75">
      <c r="E273">
        <v>1.0257</v>
      </c>
      <c r="F273">
        <v>0.0234</v>
      </c>
      <c r="G273">
        <v>0.38252</v>
      </c>
      <c r="I273">
        <v>2.45098</v>
      </c>
      <c r="J273">
        <v>5.4658</v>
      </c>
      <c r="K273">
        <v>2.68532</v>
      </c>
      <c r="M273">
        <v>1.89453</v>
      </c>
      <c r="N273">
        <v>0.1203</v>
      </c>
      <c r="O273">
        <v>4.186</v>
      </c>
      <c r="Q273">
        <v>1.53137</v>
      </c>
      <c r="R273">
        <v>6.84215</v>
      </c>
      <c r="S273">
        <v>0.9286</v>
      </c>
      <c r="U273">
        <v>0.3187</v>
      </c>
      <c r="V273">
        <v>3.4386</v>
      </c>
      <c r="W273">
        <v>2.55073</v>
      </c>
    </row>
    <row r="274" spans="5:23" ht="12.75">
      <c r="E274">
        <v>0.4775</v>
      </c>
      <c r="F274">
        <v>2.8203</v>
      </c>
      <c r="G274">
        <v>1.04021</v>
      </c>
      <c r="I274">
        <v>0.56643</v>
      </c>
      <c r="J274">
        <v>0.0241</v>
      </c>
      <c r="K274">
        <v>1.66775</v>
      </c>
      <c r="M274">
        <v>3.35209</v>
      </c>
      <c r="N274">
        <v>0.2438</v>
      </c>
      <c r="O274">
        <v>0.3481</v>
      </c>
      <c r="Q274">
        <v>1.29105</v>
      </c>
      <c r="R274">
        <v>0.05973</v>
      </c>
      <c r="S274">
        <v>3.9317</v>
      </c>
      <c r="U274">
        <v>0.5281</v>
      </c>
      <c r="V274">
        <v>1.2569</v>
      </c>
      <c r="W274">
        <v>0.49909</v>
      </c>
    </row>
    <row r="275" spans="5:23" ht="12.75">
      <c r="E275">
        <v>0.0529</v>
      </c>
      <c r="F275">
        <v>3.6595</v>
      </c>
      <c r="G275">
        <v>0.0329</v>
      </c>
      <c r="I275">
        <v>1.04687</v>
      </c>
      <c r="J275">
        <v>0.0564</v>
      </c>
      <c r="K275">
        <v>2.39058</v>
      </c>
      <c r="M275">
        <v>0.20447</v>
      </c>
      <c r="N275">
        <v>0.1591</v>
      </c>
      <c r="O275">
        <v>1.3102</v>
      </c>
      <c r="Q275">
        <v>1.25505</v>
      </c>
      <c r="R275">
        <v>0.79716</v>
      </c>
      <c r="S275">
        <v>1.1551</v>
      </c>
      <c r="U275">
        <v>2.72051</v>
      </c>
      <c r="V275">
        <v>0.0124</v>
      </c>
      <c r="W275">
        <v>1.11185</v>
      </c>
    </row>
    <row r="276" spans="5:23" ht="12.75">
      <c r="E276">
        <v>0.8652</v>
      </c>
      <c r="F276">
        <v>0.4094</v>
      </c>
      <c r="G276">
        <v>0.12654</v>
      </c>
      <c r="I276">
        <v>0.82351</v>
      </c>
      <c r="J276">
        <v>1.7908</v>
      </c>
      <c r="K276">
        <v>7.04207</v>
      </c>
      <c r="M276">
        <v>0.28291</v>
      </c>
      <c r="N276">
        <v>1.5431</v>
      </c>
      <c r="O276">
        <v>3.5653</v>
      </c>
      <c r="Q276">
        <v>0.74419</v>
      </c>
      <c r="R276">
        <v>0.6658</v>
      </c>
      <c r="S276">
        <v>0.7193</v>
      </c>
      <c r="U276">
        <v>0.60557</v>
      </c>
      <c r="V276">
        <v>0.2265</v>
      </c>
      <c r="W276">
        <v>0.91097</v>
      </c>
    </row>
    <row r="277" spans="5:23" ht="12.75">
      <c r="E277">
        <v>1.0791</v>
      </c>
      <c r="F277">
        <v>1.8282</v>
      </c>
      <c r="G277">
        <v>1.03864</v>
      </c>
      <c r="I277">
        <v>0.83474</v>
      </c>
      <c r="J277">
        <v>0.1204</v>
      </c>
      <c r="K277">
        <v>2.33946</v>
      </c>
      <c r="M277">
        <v>0.79254</v>
      </c>
      <c r="N277">
        <v>0.006</v>
      </c>
      <c r="O277">
        <v>1.5334</v>
      </c>
      <c r="Q277">
        <v>0.38123</v>
      </c>
      <c r="R277">
        <v>0.11976</v>
      </c>
      <c r="S277">
        <v>0.0627</v>
      </c>
      <c r="U277">
        <v>1.50991</v>
      </c>
      <c r="V277">
        <v>3.7342</v>
      </c>
      <c r="W277">
        <v>0.10393</v>
      </c>
    </row>
    <row r="278" spans="5:23" ht="12.75">
      <c r="E278">
        <v>1.1681</v>
      </c>
      <c r="F278">
        <v>0.8193</v>
      </c>
      <c r="G278">
        <v>0.01789</v>
      </c>
      <c r="I278">
        <v>0.52346</v>
      </c>
      <c r="J278">
        <v>0.0147</v>
      </c>
      <c r="K278">
        <v>0.34997</v>
      </c>
      <c r="M278">
        <v>0.16411</v>
      </c>
      <c r="N278">
        <v>0.383</v>
      </c>
      <c r="O278">
        <v>0.3271</v>
      </c>
      <c r="Q278">
        <v>0.61974</v>
      </c>
      <c r="R278">
        <v>0.80837</v>
      </c>
      <c r="S278">
        <v>0.1892</v>
      </c>
      <c r="U278">
        <v>0.99947</v>
      </c>
      <c r="V278">
        <v>0.5426</v>
      </c>
      <c r="W278">
        <v>0.3425</v>
      </c>
    </row>
    <row r="279" spans="5:23" ht="12.75">
      <c r="E279">
        <v>1.1607</v>
      </c>
      <c r="F279">
        <v>5.3339</v>
      </c>
      <c r="G279">
        <v>0.42385</v>
      </c>
      <c r="I279">
        <v>1.30568</v>
      </c>
      <c r="J279">
        <v>0.0804</v>
      </c>
      <c r="K279">
        <v>1.79895</v>
      </c>
      <c r="M279">
        <v>1.65004</v>
      </c>
      <c r="N279">
        <v>10.9401</v>
      </c>
      <c r="O279">
        <v>2.3135</v>
      </c>
      <c r="Q279">
        <v>0.26392</v>
      </c>
      <c r="R279">
        <v>2.10556</v>
      </c>
      <c r="S279">
        <v>0.0277</v>
      </c>
      <c r="U279">
        <v>0.19235</v>
      </c>
      <c r="V279">
        <v>0.6256</v>
      </c>
      <c r="W279">
        <v>1.7149</v>
      </c>
    </row>
    <row r="280" spans="5:23" ht="12.75">
      <c r="E280">
        <v>0.7993</v>
      </c>
      <c r="F280">
        <v>0.0291</v>
      </c>
      <c r="G280">
        <v>1.39212</v>
      </c>
      <c r="I280">
        <v>4.46315</v>
      </c>
      <c r="J280">
        <v>0.2344</v>
      </c>
      <c r="K280">
        <v>2.27613</v>
      </c>
      <c r="M280">
        <v>1.84517</v>
      </c>
      <c r="N280">
        <v>4.1444</v>
      </c>
      <c r="O280">
        <v>0.7982</v>
      </c>
      <c r="Q280">
        <v>0.25866</v>
      </c>
      <c r="R280">
        <v>0.38108</v>
      </c>
      <c r="S280">
        <v>0.0927</v>
      </c>
      <c r="U280">
        <v>0.05983</v>
      </c>
      <c r="V280">
        <v>4.0034</v>
      </c>
      <c r="W280">
        <v>1.57445</v>
      </c>
    </row>
    <row r="281" spans="5:23" ht="12.75">
      <c r="E281">
        <v>0.3243</v>
      </c>
      <c r="F281">
        <v>0.5043</v>
      </c>
      <c r="G281">
        <v>1.3763</v>
      </c>
      <c r="I281">
        <v>0.63872</v>
      </c>
      <c r="J281">
        <v>1.1713</v>
      </c>
      <c r="K281">
        <v>0.00372</v>
      </c>
      <c r="M281">
        <v>1.72148</v>
      </c>
      <c r="N281">
        <v>0.001</v>
      </c>
      <c r="O281">
        <v>0.899</v>
      </c>
      <c r="Q281">
        <v>0.77514</v>
      </c>
      <c r="R281">
        <v>1.08705</v>
      </c>
      <c r="S281">
        <v>0.2427</v>
      </c>
      <c r="U281">
        <v>0.12787</v>
      </c>
      <c r="V281">
        <v>0.2754</v>
      </c>
      <c r="W281">
        <v>0.04963</v>
      </c>
    </row>
    <row r="282" spans="5:23" ht="12.75">
      <c r="E282">
        <v>10.1727</v>
      </c>
      <c r="F282">
        <v>0.0756</v>
      </c>
      <c r="G282">
        <v>3.62254</v>
      </c>
      <c r="I282">
        <v>0.55187</v>
      </c>
      <c r="J282">
        <v>0.4678</v>
      </c>
      <c r="K282">
        <v>0.27928</v>
      </c>
      <c r="M282">
        <v>0.36707</v>
      </c>
      <c r="N282">
        <v>0.0083</v>
      </c>
      <c r="O282">
        <v>0.8048</v>
      </c>
      <c r="Q282">
        <v>0.64505</v>
      </c>
      <c r="R282">
        <v>0.93322</v>
      </c>
      <c r="S282">
        <v>2.3583</v>
      </c>
      <c r="U282">
        <v>0.07586</v>
      </c>
      <c r="V282">
        <v>0.6855</v>
      </c>
      <c r="W282">
        <v>0.11325</v>
      </c>
    </row>
    <row r="283" spans="5:23" ht="12.75">
      <c r="E283">
        <v>1.547</v>
      </c>
      <c r="F283">
        <v>3.0856</v>
      </c>
      <c r="G283">
        <v>0.3364</v>
      </c>
      <c r="I283">
        <v>0.80739</v>
      </c>
      <c r="J283">
        <v>2.0031</v>
      </c>
      <c r="K283">
        <v>0.57952</v>
      </c>
      <c r="M283">
        <v>1.26333</v>
      </c>
      <c r="N283">
        <v>1.0982</v>
      </c>
      <c r="O283">
        <v>0.0421</v>
      </c>
      <c r="Q283">
        <v>0.86964</v>
      </c>
      <c r="R283">
        <v>5.53564</v>
      </c>
      <c r="S283">
        <v>0.4855</v>
      </c>
      <c r="U283">
        <v>0.78429</v>
      </c>
      <c r="V283">
        <v>2.3407</v>
      </c>
      <c r="W283">
        <v>1.90179</v>
      </c>
    </row>
    <row r="284" spans="5:23" ht="12.75">
      <c r="E284">
        <v>0.986</v>
      </c>
      <c r="F284">
        <v>0.1687</v>
      </c>
      <c r="G284">
        <v>0.038</v>
      </c>
      <c r="I284">
        <v>2.19941</v>
      </c>
      <c r="J284">
        <v>0.3754</v>
      </c>
      <c r="K284">
        <v>0.59694</v>
      </c>
      <c r="M284">
        <v>0.70004</v>
      </c>
      <c r="N284">
        <v>0.216</v>
      </c>
      <c r="O284">
        <v>1.3485</v>
      </c>
      <c r="Q284">
        <v>0.90278</v>
      </c>
      <c r="R284">
        <v>0.41795</v>
      </c>
      <c r="S284">
        <v>0.674</v>
      </c>
      <c r="U284">
        <v>1.82522</v>
      </c>
      <c r="V284">
        <v>3.6592</v>
      </c>
      <c r="W284">
        <v>1.27333</v>
      </c>
    </row>
    <row r="285" spans="5:23" ht="12.75">
      <c r="E285">
        <v>0.1849</v>
      </c>
      <c r="F285">
        <v>1.1942</v>
      </c>
      <c r="G285">
        <v>0.20438</v>
      </c>
      <c r="I285">
        <v>0.69242</v>
      </c>
      <c r="J285">
        <v>0.4691</v>
      </c>
      <c r="K285">
        <v>0.21753</v>
      </c>
      <c r="M285">
        <v>0.38357</v>
      </c>
      <c r="N285">
        <v>2.3565</v>
      </c>
      <c r="O285">
        <v>1.2481</v>
      </c>
      <c r="Q285">
        <v>0.62361</v>
      </c>
      <c r="R285">
        <v>1.0208</v>
      </c>
      <c r="S285">
        <v>2.144</v>
      </c>
      <c r="U285">
        <v>0.61569</v>
      </c>
      <c r="V285">
        <v>0.3146</v>
      </c>
      <c r="W285">
        <v>1.71419</v>
      </c>
    </row>
    <row r="286" spans="5:23" ht="12.75">
      <c r="E286">
        <v>0.7347</v>
      </c>
      <c r="F286">
        <v>0.2203</v>
      </c>
      <c r="G286">
        <v>0.00074</v>
      </c>
      <c r="I286">
        <v>1.05531</v>
      </c>
      <c r="J286">
        <v>0.8175</v>
      </c>
      <c r="K286">
        <v>4.37061</v>
      </c>
      <c r="M286">
        <v>1.77148</v>
      </c>
      <c r="N286">
        <v>0.4333</v>
      </c>
      <c r="O286">
        <v>2.3247</v>
      </c>
      <c r="Q286">
        <v>0.76753</v>
      </c>
      <c r="R286">
        <v>0.01903</v>
      </c>
      <c r="S286">
        <v>0.7634</v>
      </c>
      <c r="U286">
        <v>0.83982</v>
      </c>
      <c r="V286">
        <v>0.3116</v>
      </c>
      <c r="W286">
        <v>1.21465</v>
      </c>
    </row>
    <row r="287" spans="5:23" ht="12.75">
      <c r="E287">
        <v>0.0561</v>
      </c>
      <c r="F287">
        <v>0.2627</v>
      </c>
      <c r="G287">
        <v>0.42086</v>
      </c>
      <c r="I287">
        <v>0.85154</v>
      </c>
      <c r="J287">
        <v>0.0765</v>
      </c>
      <c r="K287">
        <v>0.78616</v>
      </c>
      <c r="M287">
        <v>0.75616</v>
      </c>
      <c r="N287">
        <v>0.4152</v>
      </c>
      <c r="O287">
        <v>2.0413</v>
      </c>
      <c r="Q287">
        <v>0.14836</v>
      </c>
      <c r="R287">
        <v>0.87975</v>
      </c>
      <c r="S287">
        <v>0.2167</v>
      </c>
      <c r="U287">
        <v>0.00208</v>
      </c>
      <c r="V287">
        <v>0.0225</v>
      </c>
      <c r="W287">
        <v>0.2978</v>
      </c>
    </row>
    <row r="288" spans="5:23" ht="12.75">
      <c r="E288">
        <v>0.8817</v>
      </c>
      <c r="F288">
        <v>0.7032</v>
      </c>
      <c r="G288">
        <v>0.00721</v>
      </c>
      <c r="I288">
        <v>0.66734</v>
      </c>
      <c r="J288">
        <v>0.0147</v>
      </c>
      <c r="K288">
        <v>0.18407</v>
      </c>
      <c r="M288">
        <v>0.40542</v>
      </c>
      <c r="N288">
        <v>0.1133</v>
      </c>
      <c r="O288">
        <v>0.9763</v>
      </c>
      <c r="Q288">
        <v>1.95287</v>
      </c>
      <c r="R288">
        <v>0.86156</v>
      </c>
      <c r="S288">
        <v>0.6861</v>
      </c>
      <c r="U288">
        <v>0.86364</v>
      </c>
      <c r="V288">
        <v>0.6036</v>
      </c>
      <c r="W288">
        <v>1.16786</v>
      </c>
    </row>
    <row r="289" spans="5:23" ht="12.75">
      <c r="E289">
        <v>0.0922</v>
      </c>
      <c r="F289">
        <v>0.8691</v>
      </c>
      <c r="G289">
        <v>0.84893</v>
      </c>
      <c r="I289">
        <v>0.7094</v>
      </c>
      <c r="J289">
        <v>8.5263</v>
      </c>
      <c r="K289">
        <v>1.46869</v>
      </c>
      <c r="M289">
        <v>1.5434</v>
      </c>
      <c r="N289">
        <v>0.7225</v>
      </c>
      <c r="O289">
        <v>1.1982</v>
      </c>
      <c r="Q289">
        <v>0.40925</v>
      </c>
      <c r="R289">
        <v>0.36958</v>
      </c>
      <c r="S289">
        <v>0.4692</v>
      </c>
      <c r="U289">
        <v>0.25465</v>
      </c>
      <c r="V289">
        <v>0.368</v>
      </c>
      <c r="W289">
        <v>0.50269</v>
      </c>
    </row>
    <row r="290" spans="5:23" ht="12.75">
      <c r="E290">
        <v>1.7579</v>
      </c>
      <c r="F290">
        <v>0.2012</v>
      </c>
      <c r="G290">
        <v>0.21037</v>
      </c>
      <c r="I290">
        <v>1.20568</v>
      </c>
      <c r="J290">
        <v>0.7858</v>
      </c>
      <c r="K290">
        <v>0.78712</v>
      </c>
      <c r="M290">
        <v>0.85018</v>
      </c>
      <c r="N290">
        <v>0.0188</v>
      </c>
      <c r="O290">
        <v>0.3539</v>
      </c>
      <c r="Q290">
        <v>0.13597</v>
      </c>
      <c r="R290">
        <v>1.11761</v>
      </c>
      <c r="S290">
        <v>0.8245</v>
      </c>
      <c r="U290">
        <v>0.40219</v>
      </c>
      <c r="V290">
        <v>0.0737</v>
      </c>
      <c r="W290">
        <v>0.1864</v>
      </c>
    </row>
    <row r="291" spans="5:23" ht="12.75">
      <c r="E291">
        <v>0.2693</v>
      </c>
      <c r="F291">
        <v>0.0009</v>
      </c>
      <c r="G291">
        <v>0.05944</v>
      </c>
      <c r="I291">
        <v>2.03183</v>
      </c>
      <c r="J291">
        <v>0.6447</v>
      </c>
      <c r="K291">
        <v>1.97613</v>
      </c>
      <c r="M291">
        <v>0.90322</v>
      </c>
      <c r="N291">
        <v>0.3213</v>
      </c>
      <c r="O291">
        <v>2.0581</v>
      </c>
      <c r="Q291">
        <v>3.57041</v>
      </c>
      <c r="R291">
        <v>0.03137</v>
      </c>
      <c r="S291">
        <v>0.908</v>
      </c>
      <c r="U291">
        <v>0.01303</v>
      </c>
      <c r="V291">
        <v>1.3719</v>
      </c>
      <c r="W291">
        <v>2.73745</v>
      </c>
    </row>
    <row r="292" spans="5:23" ht="12.75">
      <c r="E292">
        <v>0.5982</v>
      </c>
      <c r="F292">
        <v>0.0914</v>
      </c>
      <c r="G292">
        <v>0.119</v>
      </c>
      <c r="I292">
        <v>0.4515</v>
      </c>
      <c r="J292">
        <v>0.0057</v>
      </c>
      <c r="K292">
        <v>0.07892</v>
      </c>
      <c r="M292">
        <v>1.93234</v>
      </c>
      <c r="N292">
        <v>0.0195</v>
      </c>
      <c r="O292">
        <v>0.2429</v>
      </c>
      <c r="Q292">
        <v>0.22277</v>
      </c>
      <c r="R292">
        <v>1.84333</v>
      </c>
      <c r="S292">
        <v>0.1285</v>
      </c>
      <c r="U292">
        <v>0.47962</v>
      </c>
      <c r="V292">
        <v>1.4758</v>
      </c>
      <c r="W292">
        <v>0.5119</v>
      </c>
    </row>
    <row r="293" spans="5:23" ht="12.75">
      <c r="E293">
        <v>0.6581</v>
      </c>
      <c r="F293">
        <v>0.0663</v>
      </c>
      <c r="G293">
        <v>3.78792</v>
      </c>
      <c r="I293">
        <v>0.19277</v>
      </c>
      <c r="J293">
        <v>0.0021</v>
      </c>
      <c r="K293">
        <v>0.53004</v>
      </c>
      <c r="M293">
        <v>0.06343</v>
      </c>
      <c r="N293">
        <v>0.0533</v>
      </c>
      <c r="O293">
        <v>1.6666</v>
      </c>
      <c r="Q293">
        <v>0.14413</v>
      </c>
      <c r="R293">
        <v>0.26156</v>
      </c>
      <c r="S293">
        <v>0.2147</v>
      </c>
      <c r="U293">
        <v>0.0156</v>
      </c>
      <c r="V293">
        <v>0.2619</v>
      </c>
      <c r="W293">
        <v>3.93085</v>
      </c>
    </row>
    <row r="294" spans="5:23" ht="12.75">
      <c r="E294">
        <v>0.7185</v>
      </c>
      <c r="F294">
        <v>1.6256</v>
      </c>
      <c r="G294">
        <v>0.84066</v>
      </c>
      <c r="I294">
        <v>0.18772</v>
      </c>
      <c r="J294">
        <v>0.0225</v>
      </c>
      <c r="K294">
        <v>0.18738</v>
      </c>
      <c r="M294">
        <v>0.97009</v>
      </c>
      <c r="N294">
        <v>3.4646</v>
      </c>
      <c r="O294">
        <v>2.1254</v>
      </c>
      <c r="Q294">
        <v>0.02174</v>
      </c>
      <c r="R294">
        <v>1.78859</v>
      </c>
      <c r="S294">
        <v>2.8804</v>
      </c>
      <c r="U294">
        <v>0.71303</v>
      </c>
      <c r="V294">
        <v>3.4048</v>
      </c>
      <c r="W294">
        <v>0.8027</v>
      </c>
    </row>
    <row r="295" spans="5:23" ht="12.75">
      <c r="E295">
        <v>4.0701</v>
      </c>
      <c r="F295">
        <v>0.083</v>
      </c>
      <c r="G295">
        <v>0.02556</v>
      </c>
      <c r="I295">
        <v>0.00809</v>
      </c>
      <c r="J295">
        <v>0.0524</v>
      </c>
      <c r="K295">
        <v>1.2416</v>
      </c>
      <c r="M295">
        <v>0.52174</v>
      </c>
      <c r="N295">
        <v>0.1129</v>
      </c>
      <c r="O295">
        <v>0.7702</v>
      </c>
      <c r="Q295">
        <v>4.93464</v>
      </c>
      <c r="R295">
        <v>0.08575</v>
      </c>
      <c r="S295">
        <v>0.1765</v>
      </c>
      <c r="U295">
        <v>0.86938</v>
      </c>
      <c r="V295">
        <v>0.2097</v>
      </c>
      <c r="W295">
        <v>0.33714</v>
      </c>
    </row>
    <row r="296" spans="5:23" ht="12.75">
      <c r="E296">
        <v>0.2109</v>
      </c>
      <c r="F296">
        <v>8.4975</v>
      </c>
      <c r="G296">
        <v>0.05259</v>
      </c>
      <c r="I296">
        <v>0.575</v>
      </c>
      <c r="J296">
        <v>1.8551</v>
      </c>
      <c r="K296">
        <v>0.60195</v>
      </c>
      <c r="M296">
        <v>1.22887</v>
      </c>
      <c r="N296">
        <v>0.0932</v>
      </c>
      <c r="O296">
        <v>0.0315</v>
      </c>
      <c r="Q296">
        <v>0.08662</v>
      </c>
      <c r="R296">
        <v>0.04401</v>
      </c>
      <c r="S296">
        <v>0.1718</v>
      </c>
      <c r="U296">
        <v>2.39291</v>
      </c>
      <c r="V296">
        <v>1.3666</v>
      </c>
      <c r="W296">
        <v>0.24414</v>
      </c>
    </row>
    <row r="297" spans="5:23" ht="12.75">
      <c r="E297">
        <v>0.6454</v>
      </c>
      <c r="F297">
        <v>0.928</v>
      </c>
      <c r="G297">
        <v>0.29795</v>
      </c>
      <c r="I297">
        <v>0.5</v>
      </c>
      <c r="J297">
        <v>0.6749</v>
      </c>
      <c r="K297">
        <v>0.28243</v>
      </c>
      <c r="M297">
        <v>2.27726</v>
      </c>
      <c r="N297">
        <v>0.566</v>
      </c>
      <c r="O297">
        <v>1.5716</v>
      </c>
      <c r="Q297">
        <v>0.69018</v>
      </c>
      <c r="R297">
        <v>1.52086</v>
      </c>
      <c r="S297">
        <v>1.1555</v>
      </c>
      <c r="U297">
        <v>0.17014</v>
      </c>
      <c r="V297">
        <v>0.2448</v>
      </c>
      <c r="W297">
        <v>0.01281</v>
      </c>
    </row>
    <row r="298" spans="5:23" ht="12.75">
      <c r="E298">
        <v>0.2522</v>
      </c>
      <c r="F298">
        <v>0.6401</v>
      </c>
      <c r="G298">
        <v>2.32573</v>
      </c>
      <c r="I298">
        <v>2.61649</v>
      </c>
      <c r="J298">
        <v>1.4592</v>
      </c>
      <c r="K298">
        <v>2.02733</v>
      </c>
      <c r="M298">
        <v>0.54832</v>
      </c>
      <c r="N298">
        <v>0.6648</v>
      </c>
      <c r="O298">
        <v>0.8706</v>
      </c>
      <c r="Q298">
        <v>2.11705</v>
      </c>
      <c r="R298">
        <v>0.84448</v>
      </c>
      <c r="S298">
        <v>0.9595</v>
      </c>
      <c r="U298">
        <v>2.50656</v>
      </c>
      <c r="V298">
        <v>0.6515</v>
      </c>
      <c r="W298">
        <v>0.59985</v>
      </c>
    </row>
    <row r="299" spans="5:23" ht="12.75">
      <c r="E299">
        <v>1.043</v>
      </c>
      <c r="F299">
        <v>0.596</v>
      </c>
      <c r="G299">
        <v>0.62246</v>
      </c>
      <c r="I299">
        <v>0.51883</v>
      </c>
      <c r="J299">
        <v>7.1552</v>
      </c>
      <c r="K299">
        <v>0.07357</v>
      </c>
      <c r="M299">
        <v>2.23144</v>
      </c>
      <c r="N299">
        <v>0.7971</v>
      </c>
      <c r="O299">
        <v>1.2508</v>
      </c>
      <c r="Q299">
        <v>0.46171</v>
      </c>
      <c r="R299">
        <v>0.68144</v>
      </c>
      <c r="S299">
        <v>0.5891</v>
      </c>
      <c r="U299">
        <v>0.52616</v>
      </c>
      <c r="V299">
        <v>2.574</v>
      </c>
      <c r="W299">
        <v>1.84255</v>
      </c>
    </row>
    <row r="300" spans="5:23" ht="12.75">
      <c r="E300">
        <v>1.2496</v>
      </c>
      <c r="F300">
        <v>0.3691</v>
      </c>
      <c r="G300">
        <v>1.05136</v>
      </c>
      <c r="I300">
        <v>0.45021</v>
      </c>
      <c r="J300">
        <v>0.9303</v>
      </c>
      <c r="K300">
        <v>1.48735</v>
      </c>
      <c r="M300">
        <v>0.6822</v>
      </c>
      <c r="N300">
        <v>2.9666</v>
      </c>
      <c r="O300">
        <v>1.7345</v>
      </c>
      <c r="Q300">
        <v>0.31668</v>
      </c>
      <c r="R300">
        <v>0.02283</v>
      </c>
      <c r="S300">
        <v>0.4112</v>
      </c>
      <c r="U300">
        <v>1.8454</v>
      </c>
      <c r="V300">
        <v>0.0423</v>
      </c>
      <c r="W300">
        <v>1.53052</v>
      </c>
    </row>
    <row r="301" spans="5:23" ht="12.75">
      <c r="E301">
        <v>1.3371</v>
      </c>
      <c r="F301">
        <v>0.1147</v>
      </c>
      <c r="G301">
        <v>0.40271</v>
      </c>
      <c r="I301">
        <v>1.27625</v>
      </c>
      <c r="J301">
        <v>0.0002</v>
      </c>
      <c r="K301">
        <v>1.35381</v>
      </c>
      <c r="M301">
        <v>0.53507</v>
      </c>
      <c r="N301">
        <v>1.9012</v>
      </c>
      <c r="O301">
        <v>0.6751</v>
      </c>
      <c r="Q301">
        <v>0.80807</v>
      </c>
      <c r="R301">
        <v>0.60262</v>
      </c>
      <c r="S301">
        <v>0.0387</v>
      </c>
      <c r="U301">
        <v>3.71151</v>
      </c>
      <c r="V301">
        <v>0.0072</v>
      </c>
      <c r="W301">
        <v>4.3492</v>
      </c>
    </row>
    <row r="302" spans="5:23" ht="12.75">
      <c r="E302">
        <v>0.1297</v>
      </c>
      <c r="F302">
        <v>0.1774</v>
      </c>
      <c r="G302">
        <v>0.26541</v>
      </c>
      <c r="I302">
        <v>1.00743</v>
      </c>
      <c r="J302">
        <v>0.8766</v>
      </c>
      <c r="K302">
        <v>1.13795</v>
      </c>
      <c r="M302">
        <v>0.43845</v>
      </c>
      <c r="N302">
        <v>0.0021</v>
      </c>
      <c r="O302">
        <v>1.5462</v>
      </c>
      <c r="Q302">
        <v>0.00792</v>
      </c>
      <c r="R302">
        <v>0.7407</v>
      </c>
      <c r="S302">
        <v>0.3192</v>
      </c>
      <c r="U302">
        <v>1.33469</v>
      </c>
      <c r="V302">
        <v>0.1523</v>
      </c>
      <c r="W302">
        <v>1.20088</v>
      </c>
    </row>
    <row r="303" spans="5:23" ht="12.75">
      <c r="E303">
        <v>0.2277</v>
      </c>
      <c r="F303">
        <v>1.1759</v>
      </c>
      <c r="G303">
        <v>1.34081</v>
      </c>
      <c r="I303">
        <v>1.7317</v>
      </c>
      <c r="J303">
        <v>0.2432</v>
      </c>
      <c r="K303">
        <v>0.0054</v>
      </c>
      <c r="M303">
        <v>0.27453</v>
      </c>
      <c r="N303">
        <v>1.6521</v>
      </c>
      <c r="O303">
        <v>1.035</v>
      </c>
      <c r="Q303">
        <v>0.43775</v>
      </c>
      <c r="R303">
        <v>0.39557</v>
      </c>
      <c r="S303">
        <v>0.9534</v>
      </c>
      <c r="U303">
        <v>4.30591</v>
      </c>
      <c r="V303">
        <v>1.2919</v>
      </c>
      <c r="W303">
        <v>5.19662</v>
      </c>
    </row>
    <row r="304" spans="5:23" ht="12.75">
      <c r="E304">
        <v>1.7192</v>
      </c>
      <c r="F304">
        <v>0.0533</v>
      </c>
      <c r="G304">
        <v>0.04603</v>
      </c>
      <c r="I304">
        <v>5.16987</v>
      </c>
      <c r="J304">
        <v>2.9752</v>
      </c>
      <c r="K304">
        <v>1.77671</v>
      </c>
      <c r="M304">
        <v>0.59634</v>
      </c>
      <c r="N304">
        <v>1.9325</v>
      </c>
      <c r="O304">
        <v>2.4558</v>
      </c>
      <c r="Q304">
        <v>0.95264</v>
      </c>
      <c r="R304">
        <v>0.173</v>
      </c>
      <c r="S304">
        <v>0.7926</v>
      </c>
      <c r="U304">
        <v>0.30185</v>
      </c>
      <c r="V304">
        <v>1.852</v>
      </c>
      <c r="W304">
        <v>0.1784</v>
      </c>
    </row>
    <row r="305" spans="5:23" ht="12.75">
      <c r="E305">
        <v>2.7026</v>
      </c>
      <c r="F305">
        <v>1.6765</v>
      </c>
      <c r="G305">
        <v>0.50267</v>
      </c>
      <c r="I305">
        <v>0.43313</v>
      </c>
      <c r="J305">
        <v>3.1946</v>
      </c>
      <c r="K305">
        <v>1.36494</v>
      </c>
      <c r="M305">
        <v>0.74299</v>
      </c>
      <c r="N305">
        <v>0.0089</v>
      </c>
      <c r="O305">
        <v>2.3315</v>
      </c>
      <c r="Q305">
        <v>1.44932</v>
      </c>
      <c r="R305">
        <v>1.54731</v>
      </c>
      <c r="S305">
        <v>0.8982</v>
      </c>
      <c r="U305">
        <v>2.24921</v>
      </c>
      <c r="V305">
        <v>0.1181</v>
      </c>
      <c r="W305">
        <v>0.33679</v>
      </c>
    </row>
    <row r="306" spans="5:23" ht="12.75">
      <c r="E306">
        <v>1.8616</v>
      </c>
      <c r="F306">
        <v>0.4149</v>
      </c>
      <c r="G306">
        <v>0.91864</v>
      </c>
      <c r="I306">
        <v>0.12302</v>
      </c>
      <c r="J306">
        <v>0.14</v>
      </c>
      <c r="K306">
        <v>0.01853</v>
      </c>
      <c r="M306">
        <v>1.0046</v>
      </c>
      <c r="N306">
        <v>0.0022</v>
      </c>
      <c r="O306">
        <v>1.3564</v>
      </c>
      <c r="Q306">
        <v>0.24864</v>
      </c>
      <c r="R306">
        <v>1.73978</v>
      </c>
      <c r="S306">
        <v>0.4604</v>
      </c>
      <c r="U306">
        <v>0.16805</v>
      </c>
      <c r="V306">
        <v>5.3878</v>
      </c>
      <c r="W306">
        <v>1.70533</v>
      </c>
    </row>
    <row r="307" spans="5:23" ht="12.75">
      <c r="E307">
        <v>1.2329</v>
      </c>
      <c r="F307">
        <v>1.2034</v>
      </c>
      <c r="G307">
        <v>0.16836</v>
      </c>
      <c r="I307">
        <v>1.90096</v>
      </c>
      <c r="J307">
        <v>0.0199</v>
      </c>
      <c r="K307">
        <v>0.89213</v>
      </c>
      <c r="M307">
        <v>0.27188</v>
      </c>
      <c r="N307">
        <v>0.1226</v>
      </c>
      <c r="O307">
        <v>0.8207</v>
      </c>
      <c r="Q307">
        <v>0.08751</v>
      </c>
      <c r="R307">
        <v>0.7428</v>
      </c>
      <c r="S307">
        <v>0.317</v>
      </c>
      <c r="U307">
        <v>2.00697</v>
      </c>
      <c r="V307">
        <v>0.3739</v>
      </c>
      <c r="W307">
        <v>0.67259</v>
      </c>
    </row>
    <row r="308" spans="5:23" ht="12.75">
      <c r="E308">
        <v>1.974</v>
      </c>
      <c r="F308">
        <v>0.001</v>
      </c>
      <c r="G308">
        <v>0.22647</v>
      </c>
      <c r="I308">
        <v>0.03575</v>
      </c>
      <c r="J308">
        <v>0.0009</v>
      </c>
      <c r="K308">
        <v>0.24119</v>
      </c>
      <c r="M308">
        <v>0.0085</v>
      </c>
      <c r="N308">
        <v>1.1905</v>
      </c>
      <c r="O308">
        <v>0.2976</v>
      </c>
      <c r="Q308">
        <v>0.2834</v>
      </c>
      <c r="R308">
        <v>4.76775</v>
      </c>
      <c r="S308">
        <v>0.7488</v>
      </c>
      <c r="U308">
        <v>3.88692</v>
      </c>
      <c r="V308">
        <v>0.0377</v>
      </c>
      <c r="W308">
        <v>0.94193</v>
      </c>
    </row>
    <row r="309" spans="5:23" ht="12.75">
      <c r="E309">
        <v>0.5492</v>
      </c>
      <c r="F309">
        <v>0.4086</v>
      </c>
      <c r="G309">
        <v>0.38634</v>
      </c>
      <c r="I309">
        <v>0.76945</v>
      </c>
      <c r="J309">
        <v>2.7224</v>
      </c>
      <c r="K309">
        <v>0.30571</v>
      </c>
      <c r="M309">
        <v>0.28134</v>
      </c>
      <c r="N309">
        <v>0.6768</v>
      </c>
      <c r="O309">
        <v>0.5767</v>
      </c>
      <c r="Q309">
        <v>0.74664</v>
      </c>
      <c r="R309">
        <v>0.6118</v>
      </c>
      <c r="S309">
        <v>0.5245</v>
      </c>
      <c r="U309">
        <v>4.47825</v>
      </c>
      <c r="V309">
        <v>1.5507</v>
      </c>
      <c r="W309">
        <v>0.3627</v>
      </c>
    </row>
    <row r="310" spans="5:23" ht="12.75">
      <c r="E310">
        <v>0.7647</v>
      </c>
      <c r="F310">
        <v>1.7614</v>
      </c>
      <c r="G310">
        <v>0.28889</v>
      </c>
      <c r="I310">
        <v>0.41987</v>
      </c>
      <c r="J310">
        <v>1.1381</v>
      </c>
      <c r="K310">
        <v>0.22895</v>
      </c>
      <c r="M310">
        <v>1.69582</v>
      </c>
      <c r="N310">
        <v>0.327</v>
      </c>
      <c r="O310">
        <v>0.1599</v>
      </c>
      <c r="Q310">
        <v>0.02793</v>
      </c>
      <c r="R310">
        <v>0.6407</v>
      </c>
      <c r="S310">
        <v>3.7875</v>
      </c>
      <c r="U310">
        <v>0.25479</v>
      </c>
      <c r="V310">
        <v>4.721</v>
      </c>
      <c r="W310">
        <v>0.0708</v>
      </c>
    </row>
    <row r="311" spans="5:23" ht="12.75">
      <c r="E311">
        <v>0.6034</v>
      </c>
      <c r="F311">
        <v>0.4741</v>
      </c>
      <c r="G311">
        <v>0.60387</v>
      </c>
      <c r="I311">
        <v>0.8092</v>
      </c>
      <c r="J311">
        <v>6.9347</v>
      </c>
      <c r="K311">
        <v>3.34316</v>
      </c>
      <c r="M311">
        <v>3.34856</v>
      </c>
      <c r="N311">
        <v>0.0386</v>
      </c>
      <c r="O311">
        <v>2.2178</v>
      </c>
      <c r="Q311">
        <v>0.46457</v>
      </c>
      <c r="R311">
        <v>0.54913</v>
      </c>
      <c r="S311">
        <v>0.0474</v>
      </c>
      <c r="U311">
        <v>0.29133</v>
      </c>
      <c r="V311">
        <v>0.9215</v>
      </c>
      <c r="W311">
        <v>1.37261</v>
      </c>
    </row>
    <row r="312" spans="5:23" ht="12.75">
      <c r="E312">
        <v>3.6112</v>
      </c>
      <c r="F312">
        <v>1.3304</v>
      </c>
      <c r="G312">
        <v>1.71083</v>
      </c>
      <c r="I312">
        <v>0.42465</v>
      </c>
      <c r="J312">
        <v>0.0228</v>
      </c>
      <c r="K312">
        <v>0.23063</v>
      </c>
      <c r="M312">
        <v>0.66562</v>
      </c>
      <c r="N312">
        <v>1.0254</v>
      </c>
      <c r="O312">
        <v>0.4196</v>
      </c>
      <c r="Q312">
        <v>0.62497</v>
      </c>
      <c r="R312">
        <v>2.05272</v>
      </c>
      <c r="S312">
        <v>6.6929</v>
      </c>
      <c r="U312">
        <v>0.10104</v>
      </c>
      <c r="V312">
        <v>0.6389</v>
      </c>
      <c r="W312">
        <v>0.21089</v>
      </c>
    </row>
    <row r="313" spans="5:23" ht="12.75">
      <c r="E313">
        <v>1.0004</v>
      </c>
      <c r="F313">
        <v>1.592</v>
      </c>
      <c r="G313">
        <v>0.68354</v>
      </c>
      <c r="I313">
        <v>0.15792</v>
      </c>
      <c r="J313">
        <v>0.28</v>
      </c>
      <c r="K313">
        <v>2.12853</v>
      </c>
      <c r="M313">
        <v>0.33381</v>
      </c>
      <c r="N313">
        <v>2.0094</v>
      </c>
      <c r="O313">
        <v>5.4505</v>
      </c>
      <c r="Q313">
        <v>0.66867</v>
      </c>
      <c r="R313">
        <v>2.89877</v>
      </c>
      <c r="S313">
        <v>1.6424</v>
      </c>
      <c r="U313">
        <v>0.39921</v>
      </c>
      <c r="V313">
        <v>8.9068</v>
      </c>
      <c r="W313">
        <v>0.45958</v>
      </c>
    </row>
    <row r="314" spans="5:23" ht="12.75">
      <c r="E314">
        <v>0.109</v>
      </c>
      <c r="F314">
        <v>0.2467</v>
      </c>
      <c r="G314">
        <v>0.29019</v>
      </c>
      <c r="I314">
        <v>1.62978</v>
      </c>
      <c r="J314">
        <v>0.1026</v>
      </c>
      <c r="K314">
        <v>2.48004</v>
      </c>
      <c r="M314">
        <v>3.21272</v>
      </c>
      <c r="N314">
        <v>0.1407</v>
      </c>
      <c r="O314">
        <v>2.0248</v>
      </c>
      <c r="Q314">
        <v>2.79673</v>
      </c>
      <c r="R314">
        <v>4.2492</v>
      </c>
      <c r="S314">
        <v>0.0858</v>
      </c>
      <c r="U314">
        <v>0.85128</v>
      </c>
      <c r="V314">
        <v>0</v>
      </c>
      <c r="W314">
        <v>0.42788</v>
      </c>
    </row>
    <row r="315" spans="5:23" ht="12.75">
      <c r="E315">
        <v>0.7008</v>
      </c>
      <c r="F315">
        <v>0.075</v>
      </c>
      <c r="G315">
        <v>0.40251</v>
      </c>
      <c r="I315">
        <v>0.77543</v>
      </c>
      <c r="J315">
        <v>0.9855</v>
      </c>
      <c r="K315">
        <v>0.07144</v>
      </c>
      <c r="M315">
        <v>0.77518</v>
      </c>
      <c r="N315">
        <v>0.5796</v>
      </c>
      <c r="O315">
        <v>1.2648</v>
      </c>
      <c r="Q315">
        <v>0.17253</v>
      </c>
      <c r="R315">
        <v>0</v>
      </c>
      <c r="S315">
        <v>1.7499</v>
      </c>
      <c r="U315">
        <v>5.14498</v>
      </c>
      <c r="V315">
        <v>0.7267</v>
      </c>
      <c r="W315">
        <v>0.14156</v>
      </c>
    </row>
    <row r="316" spans="5:23" ht="12.75">
      <c r="E316">
        <v>2.2872</v>
      </c>
      <c r="F316">
        <v>1.1313</v>
      </c>
      <c r="G316">
        <v>1.69945</v>
      </c>
      <c r="I316">
        <v>0.67283</v>
      </c>
      <c r="J316">
        <v>3.6659</v>
      </c>
      <c r="K316">
        <v>0.41754</v>
      </c>
      <c r="M316">
        <v>1.28788</v>
      </c>
      <c r="N316">
        <v>0.4931</v>
      </c>
      <c r="O316">
        <v>1.0477</v>
      </c>
      <c r="Q316">
        <v>0.35188</v>
      </c>
      <c r="R316">
        <v>0.22127</v>
      </c>
      <c r="S316">
        <v>2.4069</v>
      </c>
      <c r="U316">
        <v>1.94022</v>
      </c>
      <c r="V316">
        <v>2.5974</v>
      </c>
      <c r="W316">
        <v>0.09156</v>
      </c>
    </row>
    <row r="317" spans="5:23" ht="12.75">
      <c r="E317">
        <v>0.5043</v>
      </c>
      <c r="F317">
        <v>0.0082</v>
      </c>
      <c r="G317">
        <v>0.12641</v>
      </c>
      <c r="I317">
        <v>2.5149</v>
      </c>
      <c r="J317">
        <v>1.1235</v>
      </c>
      <c r="K317">
        <v>0.33138</v>
      </c>
      <c r="M317">
        <v>0.05227</v>
      </c>
      <c r="N317">
        <v>0.7162</v>
      </c>
      <c r="O317">
        <v>1.3561</v>
      </c>
      <c r="Q317">
        <v>0.48722</v>
      </c>
      <c r="R317">
        <v>0.88983</v>
      </c>
      <c r="S317">
        <v>0.1914</v>
      </c>
      <c r="U317">
        <v>1.43541</v>
      </c>
      <c r="V317">
        <v>1.8206</v>
      </c>
      <c r="W317">
        <v>2.00255</v>
      </c>
    </row>
    <row r="318" spans="5:23" ht="12.75">
      <c r="E318">
        <v>0.4838</v>
      </c>
      <c r="F318">
        <v>0.0146</v>
      </c>
      <c r="G318">
        <v>0.25735</v>
      </c>
      <c r="I318">
        <v>1.08221</v>
      </c>
      <c r="J318">
        <v>0.811</v>
      </c>
      <c r="K318">
        <v>0.80159</v>
      </c>
      <c r="M318">
        <v>1.06523</v>
      </c>
      <c r="N318">
        <v>1.0163</v>
      </c>
      <c r="O318">
        <v>1.571</v>
      </c>
      <c r="Q318">
        <v>0.3654</v>
      </c>
      <c r="R318">
        <v>0.0009</v>
      </c>
      <c r="S318">
        <v>0.0586</v>
      </c>
      <c r="U318">
        <v>0.10965</v>
      </c>
      <c r="V318">
        <v>3.1822</v>
      </c>
      <c r="W318">
        <v>2.11958</v>
      </c>
    </row>
    <row r="319" spans="5:23" ht="12.75">
      <c r="E319">
        <v>0.0347</v>
      </c>
      <c r="F319">
        <v>0.1552</v>
      </c>
      <c r="G319">
        <v>3.05456</v>
      </c>
      <c r="I319">
        <v>2.27464</v>
      </c>
      <c r="J319">
        <v>1.1604</v>
      </c>
      <c r="K319">
        <v>2.50852</v>
      </c>
      <c r="M319">
        <v>1.41139</v>
      </c>
      <c r="N319">
        <v>0.8099</v>
      </c>
      <c r="O319">
        <v>2.5616</v>
      </c>
      <c r="Q319">
        <v>1.16726</v>
      </c>
      <c r="R319">
        <v>0.0444</v>
      </c>
      <c r="S319">
        <v>3.7271</v>
      </c>
      <c r="U319">
        <v>1.62064</v>
      </c>
      <c r="V319">
        <v>3.0713</v>
      </c>
      <c r="W319">
        <v>1.83445</v>
      </c>
    </row>
    <row r="320" spans="5:23" ht="12.75">
      <c r="E320">
        <v>0.1293</v>
      </c>
      <c r="F320">
        <v>3.6919</v>
      </c>
      <c r="G320">
        <v>0.67224</v>
      </c>
      <c r="I320">
        <v>0.44701</v>
      </c>
      <c r="J320">
        <v>1.5339</v>
      </c>
      <c r="K320">
        <v>7.73397</v>
      </c>
      <c r="M320">
        <v>0.14385</v>
      </c>
      <c r="N320">
        <v>0.4017</v>
      </c>
      <c r="O320">
        <v>0.3199</v>
      </c>
      <c r="Q320">
        <v>1.16173</v>
      </c>
      <c r="R320">
        <v>0.8779</v>
      </c>
      <c r="S320">
        <v>0.0632</v>
      </c>
      <c r="U320">
        <v>3.56656</v>
      </c>
      <c r="V320">
        <v>0.2984</v>
      </c>
      <c r="W320">
        <v>0.64197</v>
      </c>
    </row>
    <row r="321" spans="5:23" ht="12.75">
      <c r="E321">
        <v>0.7383</v>
      </c>
      <c r="F321">
        <v>0.9926</v>
      </c>
      <c r="G321">
        <v>3.13575</v>
      </c>
      <c r="I321">
        <v>2.41696</v>
      </c>
      <c r="J321">
        <v>0.0503</v>
      </c>
      <c r="K321">
        <v>1.7639</v>
      </c>
      <c r="M321">
        <v>0.3627</v>
      </c>
      <c r="N321">
        <v>0.3629</v>
      </c>
      <c r="O321">
        <v>4.6614</v>
      </c>
      <c r="Q321">
        <v>0.0696</v>
      </c>
      <c r="R321">
        <v>0.23046</v>
      </c>
      <c r="S321">
        <v>0.1577</v>
      </c>
      <c r="U321">
        <v>0.81341</v>
      </c>
      <c r="V321">
        <v>0.0058</v>
      </c>
      <c r="W321">
        <v>0.56671</v>
      </c>
    </row>
    <row r="322" spans="5:23" ht="12.75">
      <c r="E322">
        <v>1.1418</v>
      </c>
      <c r="F322">
        <v>0.0392</v>
      </c>
      <c r="G322">
        <v>0.02877</v>
      </c>
      <c r="I322">
        <v>2.23704</v>
      </c>
      <c r="J322">
        <v>1.8412</v>
      </c>
      <c r="K322">
        <v>0.80319</v>
      </c>
      <c r="M322">
        <v>1.45712</v>
      </c>
      <c r="N322">
        <v>0.2617</v>
      </c>
      <c r="O322">
        <v>0.609</v>
      </c>
      <c r="Q322">
        <v>0.40166</v>
      </c>
      <c r="R322">
        <v>3.48495</v>
      </c>
      <c r="S322">
        <v>2.8705</v>
      </c>
      <c r="U322">
        <v>2.25878</v>
      </c>
      <c r="V322">
        <v>1.176</v>
      </c>
      <c r="W322">
        <v>1.98056</v>
      </c>
    </row>
    <row r="323" spans="5:23" ht="12.75">
      <c r="E323">
        <v>1.5447</v>
      </c>
      <c r="F323">
        <v>3.01</v>
      </c>
      <c r="G323">
        <v>0.72989</v>
      </c>
      <c r="I323">
        <v>1.29195</v>
      </c>
      <c r="J323">
        <v>0.0542</v>
      </c>
      <c r="K323">
        <v>0.93343</v>
      </c>
      <c r="M323">
        <v>2.67261</v>
      </c>
      <c r="N323">
        <v>0.0168</v>
      </c>
      <c r="O323">
        <v>2.2644</v>
      </c>
      <c r="Q323">
        <v>0.68375</v>
      </c>
      <c r="R323">
        <v>2.2835</v>
      </c>
      <c r="S323">
        <v>0.061</v>
      </c>
      <c r="U323">
        <v>0.37644</v>
      </c>
      <c r="V323">
        <v>0.1313</v>
      </c>
      <c r="W323">
        <v>0.24665</v>
      </c>
    </row>
    <row r="324" spans="5:23" ht="12.75">
      <c r="E324">
        <v>2.1514</v>
      </c>
      <c r="F324">
        <v>0.0621</v>
      </c>
      <c r="G324">
        <v>0.29044</v>
      </c>
      <c r="I324">
        <v>1.03637</v>
      </c>
      <c r="J324">
        <v>0.14</v>
      </c>
      <c r="K324">
        <v>4.05279</v>
      </c>
      <c r="M324">
        <v>0.92834</v>
      </c>
      <c r="N324">
        <v>0.2663</v>
      </c>
      <c r="O324">
        <v>1.6444</v>
      </c>
      <c r="Q324">
        <v>0.23709</v>
      </c>
      <c r="R324">
        <v>0.00598</v>
      </c>
      <c r="S324">
        <v>1.8045</v>
      </c>
      <c r="U324">
        <v>0.97027</v>
      </c>
      <c r="V324">
        <v>0.4497</v>
      </c>
      <c r="W324">
        <v>0.02602</v>
      </c>
    </row>
    <row r="325" spans="5:23" ht="12.75">
      <c r="E325">
        <v>0.4703</v>
      </c>
      <c r="F325">
        <v>0.0002</v>
      </c>
      <c r="G325">
        <v>0.51312</v>
      </c>
      <c r="I325">
        <v>1.1069</v>
      </c>
      <c r="J325">
        <v>0.2006</v>
      </c>
      <c r="K325">
        <v>0.77696</v>
      </c>
      <c r="M325">
        <v>1.2754</v>
      </c>
      <c r="N325">
        <v>0.6484</v>
      </c>
      <c r="O325">
        <v>1.688</v>
      </c>
      <c r="Q325">
        <v>1.28249</v>
      </c>
      <c r="R325">
        <v>0.21241</v>
      </c>
      <c r="S325">
        <v>2.2967</v>
      </c>
      <c r="U325">
        <v>2.80234</v>
      </c>
      <c r="V325">
        <v>2.0152</v>
      </c>
      <c r="W325">
        <v>0.09967</v>
      </c>
    </row>
    <row r="326" spans="5:23" ht="12.75">
      <c r="E326">
        <v>0.0731</v>
      </c>
      <c r="F326">
        <v>0.0468</v>
      </c>
      <c r="G326">
        <v>1.89578</v>
      </c>
      <c r="I326">
        <v>1.90203</v>
      </c>
      <c r="J326">
        <v>0.0002</v>
      </c>
      <c r="K326">
        <v>0.60928</v>
      </c>
      <c r="M326">
        <v>0.55916</v>
      </c>
      <c r="N326">
        <v>0.2214</v>
      </c>
      <c r="O326">
        <v>0.318</v>
      </c>
      <c r="Q326">
        <v>0.02246</v>
      </c>
      <c r="R326">
        <v>0.21747</v>
      </c>
      <c r="S326">
        <v>0.3619</v>
      </c>
      <c r="U326">
        <v>0.13237</v>
      </c>
      <c r="V326">
        <v>0.0058</v>
      </c>
      <c r="W326">
        <v>1.02953</v>
      </c>
    </row>
    <row r="327" spans="5:23" ht="12.75">
      <c r="E327">
        <v>1.311</v>
      </c>
      <c r="F327">
        <v>2.1437</v>
      </c>
      <c r="G327">
        <v>0.09195</v>
      </c>
      <c r="I327">
        <v>2.43483</v>
      </c>
      <c r="J327">
        <v>0.0281</v>
      </c>
      <c r="K327">
        <v>4.6515</v>
      </c>
      <c r="M327">
        <v>1.69899</v>
      </c>
      <c r="N327">
        <v>3.5205</v>
      </c>
      <c r="O327">
        <v>0.786</v>
      </c>
      <c r="Q327">
        <v>2.14388</v>
      </c>
      <c r="R327">
        <v>0.07055</v>
      </c>
      <c r="S327">
        <v>0.4772</v>
      </c>
      <c r="U327">
        <v>0.34469</v>
      </c>
      <c r="V327">
        <v>0.0009</v>
      </c>
      <c r="W327">
        <v>0.9362</v>
      </c>
    </row>
    <row r="328" spans="5:23" ht="12.75">
      <c r="E328">
        <v>0.8922</v>
      </c>
      <c r="F328">
        <v>6.1939</v>
      </c>
      <c r="G328">
        <v>0.33264</v>
      </c>
      <c r="I328">
        <v>0.61956</v>
      </c>
      <c r="J328">
        <v>0.5303</v>
      </c>
      <c r="K328">
        <v>0.07664</v>
      </c>
      <c r="M328">
        <v>1.39451</v>
      </c>
      <c r="N328">
        <v>1.3653</v>
      </c>
      <c r="O328">
        <v>2.0494</v>
      </c>
      <c r="Q328">
        <v>0.38035</v>
      </c>
      <c r="R328">
        <v>0.03971</v>
      </c>
      <c r="S328">
        <v>1.1462</v>
      </c>
      <c r="U328">
        <v>0.55171</v>
      </c>
      <c r="V328">
        <v>0.7752</v>
      </c>
      <c r="W328">
        <v>0.05605</v>
      </c>
    </row>
    <row r="329" spans="5:23" ht="12.75">
      <c r="E329">
        <v>1.8822</v>
      </c>
      <c r="F329">
        <v>0.0427</v>
      </c>
      <c r="G329">
        <v>1.79953</v>
      </c>
      <c r="I329">
        <v>0.07382</v>
      </c>
      <c r="J329">
        <v>0.0154</v>
      </c>
      <c r="K329">
        <v>2.13265</v>
      </c>
      <c r="M329">
        <v>1.49673</v>
      </c>
      <c r="N329">
        <v>0.0156</v>
      </c>
      <c r="O329">
        <v>1.1486</v>
      </c>
      <c r="Q329">
        <v>1.50411</v>
      </c>
      <c r="R329">
        <v>0.17108</v>
      </c>
      <c r="S329">
        <v>2.1574</v>
      </c>
      <c r="U329">
        <v>2.56742</v>
      </c>
      <c r="V329">
        <v>0.2524</v>
      </c>
      <c r="W329">
        <v>0.25632</v>
      </c>
    </row>
    <row r="330" spans="5:23" ht="12.75">
      <c r="E330">
        <v>3.2198</v>
      </c>
      <c r="F330">
        <v>0.7689</v>
      </c>
      <c r="G330">
        <v>3.94322</v>
      </c>
      <c r="I330">
        <v>1.78671</v>
      </c>
      <c r="J330">
        <v>0.253</v>
      </c>
      <c r="K330">
        <v>1.10622</v>
      </c>
      <c r="M330">
        <v>1.135</v>
      </c>
      <c r="N330">
        <v>1.0725</v>
      </c>
      <c r="O330">
        <v>1.2422</v>
      </c>
      <c r="Q330">
        <v>0.15309</v>
      </c>
      <c r="R330">
        <v>0.23062</v>
      </c>
      <c r="S330">
        <v>0.0933</v>
      </c>
      <c r="U330">
        <v>0.71749</v>
      </c>
      <c r="V330">
        <v>0.5827</v>
      </c>
      <c r="W330">
        <v>0.30878</v>
      </c>
    </row>
    <row r="331" spans="5:23" ht="12.75">
      <c r="E331">
        <v>2.4504</v>
      </c>
      <c r="F331">
        <v>0.3248</v>
      </c>
      <c r="G331">
        <v>0.83628</v>
      </c>
      <c r="I331">
        <v>0.57765</v>
      </c>
      <c r="J331">
        <v>0.0038</v>
      </c>
      <c r="K331">
        <v>1.04199</v>
      </c>
      <c r="M331">
        <v>0.16952</v>
      </c>
      <c r="N331">
        <v>1.0471</v>
      </c>
      <c r="O331">
        <v>1.5106</v>
      </c>
      <c r="Q331">
        <v>0.07104</v>
      </c>
      <c r="R331">
        <v>0.06497</v>
      </c>
      <c r="S331">
        <v>0.2093</v>
      </c>
      <c r="U331">
        <v>0.79494</v>
      </c>
      <c r="V331">
        <v>2.3255</v>
      </c>
      <c r="W331">
        <v>0.46006</v>
      </c>
    </row>
    <row r="332" spans="5:23" ht="12.75">
      <c r="E332">
        <v>0.0972</v>
      </c>
      <c r="F332">
        <v>0.0576</v>
      </c>
      <c r="G332">
        <v>0.19435</v>
      </c>
      <c r="I332">
        <v>1.65361</v>
      </c>
      <c r="J332">
        <v>6.4287</v>
      </c>
      <c r="K332">
        <v>0.22606</v>
      </c>
      <c r="M332">
        <v>0.13807</v>
      </c>
      <c r="N332">
        <v>1.6169</v>
      </c>
      <c r="O332">
        <v>0.5694</v>
      </c>
      <c r="Q332">
        <v>0.1171</v>
      </c>
      <c r="R332">
        <v>0.14054</v>
      </c>
      <c r="S332">
        <v>0.1326</v>
      </c>
      <c r="U332">
        <v>1.95794</v>
      </c>
      <c r="V332">
        <v>0.0966</v>
      </c>
      <c r="W332">
        <v>0.32746</v>
      </c>
    </row>
    <row r="333" spans="5:23" ht="12.75">
      <c r="E333">
        <v>0.4488</v>
      </c>
      <c r="F333">
        <v>0.0287</v>
      </c>
      <c r="G333">
        <v>1.33518</v>
      </c>
      <c r="I333">
        <v>0.341</v>
      </c>
      <c r="J333">
        <v>2.1089</v>
      </c>
      <c r="K333">
        <v>2.54436</v>
      </c>
      <c r="M333">
        <v>0.7682</v>
      </c>
      <c r="N333">
        <v>0.0669</v>
      </c>
      <c r="O333">
        <v>0.3247</v>
      </c>
      <c r="Q333">
        <v>1.35272</v>
      </c>
      <c r="R333">
        <v>0.4259</v>
      </c>
      <c r="S333">
        <v>0.7672</v>
      </c>
      <c r="U333">
        <v>0.68537</v>
      </c>
      <c r="V333">
        <v>0.0402</v>
      </c>
      <c r="W333">
        <v>1.1666</v>
      </c>
    </row>
    <row r="334" spans="5:23" ht="12.75">
      <c r="E334">
        <v>0.5144</v>
      </c>
      <c r="F334">
        <v>0.0919</v>
      </c>
      <c r="G334">
        <v>0.36134</v>
      </c>
      <c r="I334">
        <v>0.37011</v>
      </c>
      <c r="J334">
        <v>2.154</v>
      </c>
      <c r="K334">
        <v>1.16944</v>
      </c>
      <c r="M334">
        <v>1.05875</v>
      </c>
      <c r="N334">
        <v>1.6214</v>
      </c>
      <c r="O334">
        <v>0.4261</v>
      </c>
      <c r="Q334">
        <v>0.18385</v>
      </c>
      <c r="R334">
        <v>0.06681</v>
      </c>
      <c r="S334">
        <v>0.8694</v>
      </c>
      <c r="U334">
        <v>0.75035</v>
      </c>
      <c r="V334">
        <v>0.1672</v>
      </c>
      <c r="W334">
        <v>0.03579</v>
      </c>
    </row>
    <row r="335" spans="5:23" ht="12.75">
      <c r="E335">
        <v>0.0832</v>
      </c>
      <c r="F335">
        <v>1.2452</v>
      </c>
      <c r="G335">
        <v>2.30493</v>
      </c>
      <c r="I335">
        <v>0.98072</v>
      </c>
      <c r="J335">
        <v>0.9179</v>
      </c>
      <c r="K335">
        <v>0.5699</v>
      </c>
      <c r="M335">
        <v>1.41185</v>
      </c>
      <c r="N335">
        <v>0.7444</v>
      </c>
      <c r="O335">
        <v>0.0552</v>
      </c>
      <c r="Q335">
        <v>3.19669</v>
      </c>
      <c r="R335">
        <v>0.18648</v>
      </c>
      <c r="S335">
        <v>0.7879</v>
      </c>
      <c r="U335">
        <v>0.71262</v>
      </c>
      <c r="V335">
        <v>2.4486</v>
      </c>
      <c r="W335">
        <v>0.81215</v>
      </c>
    </row>
    <row r="336" spans="5:23" ht="12.75">
      <c r="E336">
        <v>2.6417</v>
      </c>
      <c r="F336">
        <v>0.2673</v>
      </c>
      <c r="G336">
        <v>0.04105</v>
      </c>
      <c r="I336">
        <v>0.04021</v>
      </c>
      <c r="J336">
        <v>0.3276</v>
      </c>
      <c r="K336">
        <v>0.35667</v>
      </c>
      <c r="M336">
        <v>0.46651</v>
      </c>
      <c r="N336">
        <v>0.9545</v>
      </c>
      <c r="O336">
        <v>1.2751</v>
      </c>
      <c r="Q336">
        <v>5.01732</v>
      </c>
      <c r="R336">
        <v>0.22499</v>
      </c>
      <c r="S336">
        <v>0.3721</v>
      </c>
      <c r="U336">
        <v>0.13205</v>
      </c>
      <c r="V336">
        <v>1.6708</v>
      </c>
      <c r="W336">
        <v>0.12788</v>
      </c>
    </row>
    <row r="337" spans="5:23" ht="12.75">
      <c r="E337">
        <v>0.5103</v>
      </c>
      <c r="F337">
        <v>1.3299</v>
      </c>
      <c r="G337">
        <v>2.99121</v>
      </c>
      <c r="I337">
        <v>0.60009</v>
      </c>
      <c r="J337">
        <v>1.5393</v>
      </c>
      <c r="K337">
        <v>0.13426</v>
      </c>
      <c r="M337">
        <v>1.36661</v>
      </c>
      <c r="N337">
        <v>1.5929</v>
      </c>
      <c r="O337">
        <v>0.3329</v>
      </c>
      <c r="Q337">
        <v>1.00978</v>
      </c>
      <c r="R337">
        <v>0.00026</v>
      </c>
      <c r="S337">
        <v>3.3901</v>
      </c>
      <c r="U337">
        <v>0.24026</v>
      </c>
      <c r="V337">
        <v>0.0145</v>
      </c>
      <c r="W337">
        <v>0.23144</v>
      </c>
    </row>
    <row r="338" spans="5:23" ht="12.75">
      <c r="E338">
        <v>0.7858</v>
      </c>
      <c r="F338">
        <v>0.0753</v>
      </c>
      <c r="G338">
        <v>0.3988</v>
      </c>
      <c r="I338">
        <v>0.52429</v>
      </c>
      <c r="J338">
        <v>6.9807</v>
      </c>
      <c r="K338">
        <v>0.13673</v>
      </c>
      <c r="M338">
        <v>0.72943</v>
      </c>
      <c r="N338">
        <v>0.1724</v>
      </c>
      <c r="O338">
        <v>0.9176</v>
      </c>
      <c r="Q338">
        <v>1.26605</v>
      </c>
      <c r="R338">
        <v>0.0818</v>
      </c>
      <c r="S338">
        <v>2.3655</v>
      </c>
      <c r="U338">
        <v>0.22371</v>
      </c>
      <c r="V338">
        <v>2.0604</v>
      </c>
      <c r="W338">
        <v>1.32059</v>
      </c>
    </row>
    <row r="339" spans="5:23" ht="12.75">
      <c r="E339">
        <v>0.4538</v>
      </c>
      <c r="F339">
        <v>0.1101</v>
      </c>
      <c r="G339">
        <v>0.11551</v>
      </c>
      <c r="I339">
        <v>0.78566</v>
      </c>
      <c r="J339">
        <v>0.0518</v>
      </c>
      <c r="K339">
        <v>0.16372</v>
      </c>
      <c r="M339">
        <v>0.09305</v>
      </c>
      <c r="N339">
        <v>0.4939</v>
      </c>
      <c r="O339">
        <v>3.6546</v>
      </c>
      <c r="Q339">
        <v>1.40026</v>
      </c>
      <c r="R339">
        <v>0.315</v>
      </c>
      <c r="S339">
        <v>0.972</v>
      </c>
      <c r="U339">
        <v>0.01958</v>
      </c>
      <c r="V339">
        <v>2.1413</v>
      </c>
      <c r="W339">
        <v>0.13819</v>
      </c>
    </row>
    <row r="340" spans="5:23" ht="12.75">
      <c r="E340">
        <v>0.2968</v>
      </c>
      <c r="F340">
        <v>0.0483</v>
      </c>
      <c r="G340">
        <v>2.61015</v>
      </c>
      <c r="I340">
        <v>0.21528</v>
      </c>
      <c r="J340">
        <v>1.6896</v>
      </c>
      <c r="K340">
        <v>1.73686</v>
      </c>
      <c r="M340">
        <v>0.63771</v>
      </c>
      <c r="N340">
        <v>0.1847</v>
      </c>
      <c r="O340">
        <v>0.8907</v>
      </c>
      <c r="Q340">
        <v>2.9257</v>
      </c>
      <c r="R340">
        <v>6.69471</v>
      </c>
      <c r="S340">
        <v>0.1488</v>
      </c>
      <c r="U340">
        <v>0.87133</v>
      </c>
      <c r="V340">
        <v>0.8285</v>
      </c>
      <c r="W340">
        <v>0.63</v>
      </c>
    </row>
    <row r="341" spans="5:23" ht="12.75">
      <c r="E341">
        <v>0.0921</v>
      </c>
      <c r="F341">
        <v>0.0399</v>
      </c>
      <c r="G341">
        <v>1.56164</v>
      </c>
      <c r="I341">
        <v>0.37392</v>
      </c>
      <c r="J341">
        <v>2.7624</v>
      </c>
      <c r="K341">
        <v>0.55813</v>
      </c>
      <c r="M341">
        <v>0.00559</v>
      </c>
      <c r="N341">
        <v>5.1701</v>
      </c>
      <c r="O341">
        <v>0.2844</v>
      </c>
      <c r="Q341">
        <v>0.78509</v>
      </c>
      <c r="R341">
        <v>0.97794</v>
      </c>
      <c r="S341">
        <v>0.7328</v>
      </c>
      <c r="U341">
        <v>0.6072</v>
      </c>
      <c r="V341">
        <v>0.2646</v>
      </c>
      <c r="W341">
        <v>0.06683</v>
      </c>
    </row>
    <row r="342" spans="5:23" ht="12.75">
      <c r="E342">
        <v>0.3584</v>
      </c>
      <c r="F342">
        <v>0.002</v>
      </c>
      <c r="G342">
        <v>0.06297</v>
      </c>
      <c r="I342">
        <v>1.98201</v>
      </c>
      <c r="J342">
        <v>0.1213</v>
      </c>
      <c r="K342">
        <v>1.41789</v>
      </c>
      <c r="M342">
        <v>0.12867</v>
      </c>
      <c r="N342">
        <v>0.0002</v>
      </c>
      <c r="O342">
        <v>0.3564</v>
      </c>
      <c r="Q342">
        <v>0.64</v>
      </c>
      <c r="R342">
        <v>0.22606</v>
      </c>
      <c r="S342">
        <v>2.7632</v>
      </c>
      <c r="U342">
        <v>1.97804</v>
      </c>
      <c r="V342">
        <v>1.3141</v>
      </c>
      <c r="W342">
        <v>1.1618</v>
      </c>
    </row>
    <row r="343" spans="5:23" ht="12.75">
      <c r="E343">
        <v>0.1614</v>
      </c>
      <c r="F343">
        <v>1.5516</v>
      </c>
      <c r="G343">
        <v>0.09732</v>
      </c>
      <c r="I343">
        <v>0.5713</v>
      </c>
      <c r="J343">
        <v>0.9811</v>
      </c>
      <c r="K343">
        <v>0.15018</v>
      </c>
      <c r="M343">
        <v>0.15661</v>
      </c>
      <c r="N343">
        <v>0.1238</v>
      </c>
      <c r="O343">
        <v>1.2125</v>
      </c>
      <c r="Q343">
        <v>0.96593</v>
      </c>
      <c r="R343">
        <v>4.09398</v>
      </c>
      <c r="S343">
        <v>1.3165</v>
      </c>
      <c r="U343">
        <v>0.33926</v>
      </c>
      <c r="V343">
        <v>0.0329</v>
      </c>
      <c r="W343">
        <v>0.43717</v>
      </c>
    </row>
    <row r="344" spans="5:23" ht="12.75">
      <c r="E344">
        <v>0.5846</v>
      </c>
      <c r="F344">
        <v>0.7653</v>
      </c>
      <c r="G344">
        <v>1.67942</v>
      </c>
      <c r="I344">
        <v>0.32355</v>
      </c>
      <c r="J344">
        <v>0.0037</v>
      </c>
      <c r="K344">
        <v>0.69756</v>
      </c>
      <c r="M344">
        <v>0.56332</v>
      </c>
      <c r="N344">
        <v>0.0392</v>
      </c>
      <c r="O344">
        <v>0.6131</v>
      </c>
      <c r="Q344">
        <v>0.34133</v>
      </c>
      <c r="R344">
        <v>0.31272</v>
      </c>
      <c r="S344">
        <v>0.2546</v>
      </c>
      <c r="U344">
        <v>5.07111</v>
      </c>
      <c r="V344">
        <v>0.0217</v>
      </c>
      <c r="W344">
        <v>0.49737</v>
      </c>
    </row>
    <row r="345" spans="5:23" ht="12.75">
      <c r="E345">
        <v>0.4666</v>
      </c>
      <c r="F345">
        <v>0.0058</v>
      </c>
      <c r="G345">
        <v>0.49974</v>
      </c>
      <c r="I345">
        <v>1.16767</v>
      </c>
      <c r="J345">
        <v>0.3818</v>
      </c>
      <c r="K345">
        <v>0.6329</v>
      </c>
      <c r="M345">
        <v>0.86187</v>
      </c>
      <c r="N345">
        <v>0.9683</v>
      </c>
      <c r="O345">
        <v>4.3326</v>
      </c>
      <c r="Q345">
        <v>2.38738</v>
      </c>
      <c r="R345">
        <v>0.63922</v>
      </c>
      <c r="S345">
        <v>0.151</v>
      </c>
      <c r="U345">
        <v>0.25426</v>
      </c>
      <c r="V345">
        <v>5.2111</v>
      </c>
      <c r="W345">
        <v>1.10057</v>
      </c>
    </row>
    <row r="346" spans="5:23" ht="12.75">
      <c r="E346">
        <v>1.7759</v>
      </c>
      <c r="F346">
        <v>0.0122</v>
      </c>
      <c r="G346">
        <v>1.55858</v>
      </c>
      <c r="I346">
        <v>1.10718</v>
      </c>
      <c r="J346">
        <v>0.0997</v>
      </c>
      <c r="K346">
        <v>2.1268</v>
      </c>
      <c r="M346">
        <v>0.23676</v>
      </c>
      <c r="N346">
        <v>0.33</v>
      </c>
      <c r="O346">
        <v>0.3636</v>
      </c>
      <c r="Q346">
        <v>0.37082</v>
      </c>
      <c r="R346">
        <v>0.41191</v>
      </c>
      <c r="S346">
        <v>0.793</v>
      </c>
      <c r="U346">
        <v>1.08337</v>
      </c>
      <c r="V346">
        <v>5.6284</v>
      </c>
      <c r="W346">
        <v>3.49725</v>
      </c>
    </row>
    <row r="347" spans="5:23" ht="12.75">
      <c r="E347">
        <v>1.9451</v>
      </c>
      <c r="F347">
        <v>1.2836</v>
      </c>
      <c r="G347">
        <v>0.49527</v>
      </c>
      <c r="I347">
        <v>5.13718</v>
      </c>
      <c r="J347">
        <v>5.6961</v>
      </c>
      <c r="K347">
        <v>2.43016</v>
      </c>
      <c r="M347">
        <v>0.39789</v>
      </c>
      <c r="N347">
        <v>0.8563</v>
      </c>
      <c r="O347">
        <v>0.1328</v>
      </c>
      <c r="Q347">
        <v>1.76504</v>
      </c>
      <c r="R347">
        <v>5.47265</v>
      </c>
      <c r="S347">
        <v>0.1221</v>
      </c>
      <c r="U347">
        <v>0.99603</v>
      </c>
      <c r="V347">
        <v>1.1937</v>
      </c>
      <c r="W347">
        <v>0.17624</v>
      </c>
    </row>
    <row r="348" spans="5:23" ht="12.75">
      <c r="E348">
        <v>0.5207</v>
      </c>
      <c r="F348">
        <v>0.0944</v>
      </c>
      <c r="G348">
        <v>1.10087</v>
      </c>
      <c r="I348">
        <v>0.85615</v>
      </c>
      <c r="J348">
        <v>3.1521</v>
      </c>
      <c r="K348">
        <v>0.55844</v>
      </c>
      <c r="M348">
        <v>0.0135</v>
      </c>
      <c r="N348">
        <v>0.0061</v>
      </c>
      <c r="O348">
        <v>2.4028</v>
      </c>
      <c r="Q348">
        <v>0.81979</v>
      </c>
      <c r="R348">
        <v>2.90115</v>
      </c>
      <c r="S348">
        <v>0.396</v>
      </c>
      <c r="U348">
        <v>0.0595</v>
      </c>
      <c r="V348">
        <v>12.0867</v>
      </c>
      <c r="W348">
        <v>4.35356</v>
      </c>
    </row>
    <row r="349" spans="5:23" ht="12.75">
      <c r="E349">
        <v>0.0591</v>
      </c>
      <c r="F349">
        <v>0.9641</v>
      </c>
      <c r="G349">
        <v>1.97107</v>
      </c>
      <c r="I349">
        <v>2.40772</v>
      </c>
      <c r="J349">
        <v>0.0002</v>
      </c>
      <c r="K349">
        <v>0.08965</v>
      </c>
      <c r="M349">
        <v>0.53161</v>
      </c>
      <c r="N349">
        <v>0.2787</v>
      </c>
      <c r="O349">
        <v>1.6168</v>
      </c>
      <c r="Q349">
        <v>0.21602</v>
      </c>
      <c r="R349">
        <v>1.76004</v>
      </c>
      <c r="S349">
        <v>0.8157</v>
      </c>
      <c r="U349">
        <v>0.3266</v>
      </c>
      <c r="V349">
        <v>0.872</v>
      </c>
      <c r="W349">
        <v>0.70728</v>
      </c>
    </row>
    <row r="350" spans="5:23" ht="12.75">
      <c r="E350">
        <v>0.4683</v>
      </c>
      <c r="F350">
        <v>0.0187</v>
      </c>
      <c r="G350">
        <v>0.56575</v>
      </c>
      <c r="I350">
        <v>0.07417</v>
      </c>
      <c r="J350">
        <v>0.0948</v>
      </c>
      <c r="K350">
        <v>1.6665</v>
      </c>
      <c r="M350">
        <v>2.04342</v>
      </c>
      <c r="N350">
        <v>1.6299</v>
      </c>
      <c r="O350">
        <v>2.6885</v>
      </c>
      <c r="Q350">
        <v>1.67036</v>
      </c>
      <c r="R350">
        <v>0.11023</v>
      </c>
      <c r="S350">
        <v>1.6416</v>
      </c>
      <c r="U350">
        <v>0.12421</v>
      </c>
      <c r="V350">
        <v>0.3039</v>
      </c>
      <c r="W350">
        <v>1.20967</v>
      </c>
    </row>
    <row r="351" spans="5:23" ht="12.75">
      <c r="E351">
        <v>0.3403</v>
      </c>
      <c r="F351">
        <v>0.006</v>
      </c>
      <c r="G351">
        <v>1.58912</v>
      </c>
      <c r="I351">
        <v>0.41373</v>
      </c>
      <c r="J351">
        <v>0.0937</v>
      </c>
      <c r="K351">
        <v>1.00594</v>
      </c>
      <c r="M351">
        <v>0.20273</v>
      </c>
      <c r="N351">
        <v>0.465</v>
      </c>
      <c r="O351">
        <v>1.747</v>
      </c>
      <c r="Q351">
        <v>0.37289</v>
      </c>
      <c r="R351">
        <v>4.09807</v>
      </c>
      <c r="S351">
        <v>0.0386</v>
      </c>
      <c r="U351">
        <v>0.19346</v>
      </c>
      <c r="V351">
        <v>0.6781</v>
      </c>
      <c r="W351">
        <v>0.71781</v>
      </c>
    </row>
    <row r="352" spans="5:23" ht="12.75">
      <c r="E352">
        <v>0.6079</v>
      </c>
      <c r="F352">
        <v>0.0521</v>
      </c>
      <c r="G352">
        <v>0.48235</v>
      </c>
      <c r="I352">
        <v>1.40772</v>
      </c>
      <c r="J352">
        <v>13.4371</v>
      </c>
      <c r="K352">
        <v>0.85654</v>
      </c>
      <c r="M352">
        <v>0.36711</v>
      </c>
      <c r="N352">
        <v>0.5474</v>
      </c>
      <c r="O352">
        <v>1.2221</v>
      </c>
      <c r="Q352">
        <v>0.88856</v>
      </c>
      <c r="R352">
        <v>0.12534</v>
      </c>
      <c r="S352">
        <v>0.8342</v>
      </c>
      <c r="U352">
        <v>0.92121</v>
      </c>
      <c r="V352">
        <v>6.2767</v>
      </c>
      <c r="W352">
        <v>0.27526</v>
      </c>
    </row>
    <row r="353" spans="5:23" ht="12.75">
      <c r="E353">
        <v>1.4262</v>
      </c>
      <c r="F353">
        <v>0.0341</v>
      </c>
      <c r="G353">
        <v>0.31117</v>
      </c>
      <c r="I353">
        <v>0.35423</v>
      </c>
      <c r="J353">
        <v>2.4207</v>
      </c>
      <c r="K353">
        <v>0.2656</v>
      </c>
      <c r="M353">
        <v>1.03937</v>
      </c>
      <c r="N353">
        <v>0.3365</v>
      </c>
      <c r="O353">
        <v>1.6589</v>
      </c>
      <c r="Q353">
        <v>2.19562</v>
      </c>
      <c r="R353">
        <v>0.09843</v>
      </c>
      <c r="S353">
        <v>0.6499</v>
      </c>
      <c r="U353">
        <v>0.90086</v>
      </c>
      <c r="V353">
        <v>0.7414</v>
      </c>
      <c r="W353">
        <v>0.45294</v>
      </c>
    </row>
    <row r="354" spans="5:23" ht="12.75">
      <c r="E354">
        <v>0.2328</v>
      </c>
      <c r="F354">
        <v>0.0056</v>
      </c>
      <c r="G354">
        <v>0.069</v>
      </c>
      <c r="I354">
        <v>0.12615</v>
      </c>
      <c r="J354">
        <v>1.4321</v>
      </c>
      <c r="K354">
        <v>1.50368</v>
      </c>
      <c r="M354">
        <v>3.23069</v>
      </c>
      <c r="N354">
        <v>8.0588</v>
      </c>
      <c r="O354">
        <v>0.0204</v>
      </c>
      <c r="Q354">
        <v>0.19299</v>
      </c>
      <c r="R354">
        <v>0.3861</v>
      </c>
      <c r="S354">
        <v>0.5189</v>
      </c>
      <c r="U354">
        <v>0.15543</v>
      </c>
      <c r="V354">
        <v>2.4014</v>
      </c>
      <c r="W354">
        <v>0.24442</v>
      </c>
    </row>
    <row r="355" spans="5:23" ht="12.75">
      <c r="E355">
        <v>0.0297</v>
      </c>
      <c r="F355">
        <v>0.9297</v>
      </c>
      <c r="G355">
        <v>0.08211</v>
      </c>
      <c r="I355">
        <v>1.01662</v>
      </c>
      <c r="J355">
        <v>0.5685</v>
      </c>
      <c r="K355">
        <v>0.46785</v>
      </c>
      <c r="M355">
        <v>0.31331</v>
      </c>
      <c r="N355">
        <v>0.0081</v>
      </c>
      <c r="O355">
        <v>0.1119</v>
      </c>
      <c r="Q355">
        <v>0.7428</v>
      </c>
      <c r="R355">
        <v>4.03445</v>
      </c>
      <c r="S355">
        <v>1.1138</v>
      </c>
      <c r="U355">
        <v>2.71926</v>
      </c>
      <c r="V355">
        <v>0.6562</v>
      </c>
      <c r="W355">
        <v>3.15875</v>
      </c>
    </row>
    <row r="356" spans="5:23" ht="12.75">
      <c r="E356">
        <v>0.2355</v>
      </c>
      <c r="F356">
        <v>0.0328</v>
      </c>
      <c r="G356">
        <v>0.44524</v>
      </c>
      <c r="I356">
        <v>0.69612</v>
      </c>
      <c r="J356">
        <v>0.8263</v>
      </c>
      <c r="K356">
        <v>0.72816</v>
      </c>
      <c r="M356">
        <v>0.3371</v>
      </c>
      <c r="N356">
        <v>0.1301</v>
      </c>
      <c r="O356">
        <v>0.034</v>
      </c>
      <c r="Q356">
        <v>4.40567</v>
      </c>
      <c r="R356">
        <v>1.55232</v>
      </c>
      <c r="S356">
        <v>0.4695</v>
      </c>
      <c r="U356">
        <v>1.48554</v>
      </c>
      <c r="V356">
        <v>0.8771</v>
      </c>
      <c r="W356">
        <v>0.67759</v>
      </c>
    </row>
    <row r="357" spans="5:23" ht="12.75">
      <c r="E357">
        <v>0.4427</v>
      </c>
      <c r="F357">
        <v>0.1563</v>
      </c>
      <c r="G357">
        <v>0.57626</v>
      </c>
      <c r="I357">
        <v>0.37206</v>
      </c>
      <c r="J357">
        <v>3.2094</v>
      </c>
      <c r="K357">
        <v>3.24736</v>
      </c>
      <c r="M357">
        <v>1.22091</v>
      </c>
      <c r="N357">
        <v>1.1354</v>
      </c>
      <c r="O357">
        <v>0.1837</v>
      </c>
      <c r="Q357">
        <v>0.16733</v>
      </c>
      <c r="R357">
        <v>1.3076</v>
      </c>
      <c r="S357">
        <v>1.1896</v>
      </c>
      <c r="U357">
        <v>0.84866</v>
      </c>
      <c r="V357">
        <v>0.1112</v>
      </c>
      <c r="W357">
        <v>0.00178</v>
      </c>
    </row>
    <row r="358" spans="5:23" ht="12.75">
      <c r="E358">
        <v>0.3762</v>
      </c>
      <c r="F358">
        <v>1.4247</v>
      </c>
      <c r="G358">
        <v>0.36055</v>
      </c>
      <c r="I358">
        <v>0.06543</v>
      </c>
      <c r="J358">
        <v>0.0439</v>
      </c>
      <c r="K358">
        <v>0.13466</v>
      </c>
      <c r="M358">
        <v>2.807</v>
      </c>
      <c r="N358">
        <v>2.1634</v>
      </c>
      <c r="O358">
        <v>0.1653</v>
      </c>
      <c r="Q358">
        <v>1.65417</v>
      </c>
      <c r="R358">
        <v>0.26224</v>
      </c>
      <c r="S358">
        <v>2.3279</v>
      </c>
      <c r="U358">
        <v>1.17485</v>
      </c>
      <c r="V358">
        <v>3.0182</v>
      </c>
      <c r="W358">
        <v>1.17943</v>
      </c>
    </row>
    <row r="359" spans="5:23" ht="12.75">
      <c r="E359">
        <v>1.5185</v>
      </c>
      <c r="F359">
        <v>1.4291</v>
      </c>
      <c r="G359">
        <v>2.47248</v>
      </c>
      <c r="I359">
        <v>0.93406</v>
      </c>
      <c r="J359">
        <v>0.006</v>
      </c>
      <c r="K359">
        <v>1.10834</v>
      </c>
      <c r="M359">
        <v>0.63426</v>
      </c>
      <c r="N359">
        <v>0.2178</v>
      </c>
      <c r="O359">
        <v>3.7219</v>
      </c>
      <c r="Q359">
        <v>0.68319</v>
      </c>
      <c r="R359">
        <v>4.22195</v>
      </c>
      <c r="S359">
        <v>0.5569</v>
      </c>
      <c r="U359">
        <v>0.85329</v>
      </c>
      <c r="V359">
        <v>0.1949</v>
      </c>
      <c r="W359">
        <v>0.21041</v>
      </c>
    </row>
    <row r="360" spans="5:23" ht="12.75">
      <c r="E360">
        <v>0.1251</v>
      </c>
      <c r="F360">
        <v>0.3599</v>
      </c>
      <c r="G360">
        <v>0.02047</v>
      </c>
      <c r="I360">
        <v>0.19958</v>
      </c>
      <c r="J360">
        <v>0.3267</v>
      </c>
      <c r="K360">
        <v>0.1212</v>
      </c>
      <c r="M360">
        <v>1.64041</v>
      </c>
      <c r="N360">
        <v>0.0059</v>
      </c>
      <c r="O360">
        <v>0.1891</v>
      </c>
      <c r="Q360">
        <v>0.93885</v>
      </c>
      <c r="R360">
        <v>0.47771</v>
      </c>
      <c r="S360">
        <v>0.4832</v>
      </c>
      <c r="U360">
        <v>0.26581</v>
      </c>
      <c r="V360">
        <v>0.4041</v>
      </c>
      <c r="W360">
        <v>1.73696</v>
      </c>
    </row>
    <row r="361" spans="5:23" ht="12.75">
      <c r="E361">
        <v>1.8578</v>
      </c>
      <c r="F361">
        <v>0.3301</v>
      </c>
      <c r="G361">
        <v>0.26804</v>
      </c>
      <c r="I361">
        <v>0.70882</v>
      </c>
      <c r="J361">
        <v>1.9208</v>
      </c>
      <c r="K361">
        <v>0.14157</v>
      </c>
      <c r="M361">
        <v>0.13395</v>
      </c>
      <c r="N361">
        <v>0.0116</v>
      </c>
      <c r="O361">
        <v>1.7018</v>
      </c>
      <c r="Q361">
        <v>0.87811</v>
      </c>
      <c r="R361">
        <v>0.015</v>
      </c>
      <c r="S361">
        <v>0.5843</v>
      </c>
      <c r="U361">
        <v>1.30386</v>
      </c>
      <c r="V361">
        <v>0.173</v>
      </c>
      <c r="W361">
        <v>0.44665</v>
      </c>
    </row>
    <row r="362" spans="5:23" ht="12.75">
      <c r="E362">
        <v>1.3675</v>
      </c>
      <c r="F362">
        <v>1.2771</v>
      </c>
      <c r="G362">
        <v>0.92459</v>
      </c>
      <c r="I362">
        <v>1.41354</v>
      </c>
      <c r="J362">
        <v>1.4093</v>
      </c>
      <c r="K362">
        <v>1.32159</v>
      </c>
      <c r="M362">
        <v>0.37457</v>
      </c>
      <c r="N362">
        <v>0.0741</v>
      </c>
      <c r="O362">
        <v>0.3665</v>
      </c>
      <c r="Q362">
        <v>0.45666</v>
      </c>
      <c r="R362">
        <v>0.95177</v>
      </c>
      <c r="S362">
        <v>0.2981</v>
      </c>
      <c r="U362">
        <v>1.65291</v>
      </c>
      <c r="V362">
        <v>0.5152</v>
      </c>
      <c r="W362">
        <v>1.99955</v>
      </c>
    </row>
    <row r="363" spans="5:23" ht="12.75">
      <c r="E363">
        <v>1.7975</v>
      </c>
      <c r="F363">
        <v>0.554</v>
      </c>
      <c r="G363">
        <v>1.39202</v>
      </c>
      <c r="I363">
        <v>0.15797</v>
      </c>
      <c r="J363">
        <v>0.2657</v>
      </c>
      <c r="K363">
        <v>0.63516</v>
      </c>
      <c r="M363">
        <v>4.17316</v>
      </c>
      <c r="N363">
        <v>0.8276</v>
      </c>
      <c r="O363">
        <v>0.4751</v>
      </c>
      <c r="Q363">
        <v>0.07975</v>
      </c>
      <c r="R363">
        <v>1.31631</v>
      </c>
      <c r="S363">
        <v>1.4661</v>
      </c>
      <c r="U363">
        <v>0.97872</v>
      </c>
      <c r="V363">
        <v>0.3192</v>
      </c>
      <c r="W363">
        <v>0.19138</v>
      </c>
    </row>
    <row r="364" spans="5:23" ht="12.75">
      <c r="E364">
        <v>0.5296</v>
      </c>
      <c r="F364">
        <v>0.0614</v>
      </c>
      <c r="G364">
        <v>1.5985</v>
      </c>
      <c r="I364">
        <v>1.29265</v>
      </c>
      <c r="J364">
        <v>2.9633</v>
      </c>
      <c r="K364">
        <v>0.52757</v>
      </c>
      <c r="M364">
        <v>1.55829</v>
      </c>
      <c r="N364">
        <v>0.0059</v>
      </c>
      <c r="O364">
        <v>0.0057</v>
      </c>
      <c r="Q364">
        <v>0.33844</v>
      </c>
      <c r="R364">
        <v>2.17014</v>
      </c>
      <c r="S364">
        <v>0.1849</v>
      </c>
      <c r="U364">
        <v>2.54251</v>
      </c>
      <c r="V364">
        <v>1.5286</v>
      </c>
      <c r="W364">
        <v>1.84621</v>
      </c>
    </row>
    <row r="365" spans="5:23" ht="12.75">
      <c r="E365">
        <v>0.8249</v>
      </c>
      <c r="F365">
        <v>1.2923</v>
      </c>
      <c r="G365">
        <v>2.67411</v>
      </c>
      <c r="I365">
        <v>0.03314</v>
      </c>
      <c r="J365">
        <v>1.256</v>
      </c>
      <c r="K365">
        <v>2.60887</v>
      </c>
      <c r="M365">
        <v>3.36946</v>
      </c>
      <c r="N365">
        <v>0.7662</v>
      </c>
      <c r="O365">
        <v>0.0213</v>
      </c>
      <c r="Q365">
        <v>0.20298</v>
      </c>
      <c r="R365">
        <v>0.0337</v>
      </c>
      <c r="S365">
        <v>1.2149</v>
      </c>
      <c r="U365">
        <v>0.34487</v>
      </c>
      <c r="V365">
        <v>0.503</v>
      </c>
      <c r="W365">
        <v>1.28445</v>
      </c>
    </row>
    <row r="366" spans="5:23" ht="12.75">
      <c r="E366">
        <v>0.5524</v>
      </c>
      <c r="F366">
        <v>0.1131</v>
      </c>
      <c r="G366">
        <v>0.7756</v>
      </c>
      <c r="I366">
        <v>1.13995</v>
      </c>
      <c r="J366">
        <v>1.1611</v>
      </c>
      <c r="K366">
        <v>0.90888</v>
      </c>
      <c r="M366">
        <v>0.92531</v>
      </c>
      <c r="N366">
        <v>0.0002</v>
      </c>
      <c r="O366">
        <v>0.9421</v>
      </c>
      <c r="Q366">
        <v>0.43148</v>
      </c>
      <c r="R366">
        <v>0.395</v>
      </c>
      <c r="S366">
        <v>2.3645</v>
      </c>
      <c r="U366">
        <v>0.50997</v>
      </c>
      <c r="V366">
        <v>0.7213</v>
      </c>
      <c r="W366">
        <v>0.07285</v>
      </c>
    </row>
    <row r="367" spans="5:23" ht="12.75">
      <c r="E367">
        <v>0.3354</v>
      </c>
      <c r="F367">
        <v>0.4682</v>
      </c>
      <c r="G367">
        <v>1.81108</v>
      </c>
      <c r="I367">
        <v>1.17012</v>
      </c>
      <c r="J367">
        <v>0.5015</v>
      </c>
      <c r="K367">
        <v>0.3755</v>
      </c>
      <c r="M367">
        <v>0.92834</v>
      </c>
      <c r="N367">
        <v>0.7796</v>
      </c>
      <c r="O367">
        <v>0.8349</v>
      </c>
      <c r="Q367">
        <v>0.33782</v>
      </c>
      <c r="R367">
        <v>0.46012</v>
      </c>
      <c r="S367">
        <v>0.0373</v>
      </c>
      <c r="U367">
        <v>3.66456</v>
      </c>
      <c r="V367">
        <v>0.0125</v>
      </c>
      <c r="W367">
        <v>0.26244</v>
      </c>
    </row>
    <row r="368" spans="5:23" ht="12.75">
      <c r="E368">
        <v>3.1744</v>
      </c>
      <c r="F368">
        <v>1.3403</v>
      </c>
      <c r="G368">
        <v>0.5668</v>
      </c>
      <c r="I368">
        <v>0.28195</v>
      </c>
      <c r="J368">
        <v>0.2327</v>
      </c>
      <c r="K368">
        <v>0.21003</v>
      </c>
      <c r="M368">
        <v>1.06188</v>
      </c>
      <c r="N368">
        <v>0.0246</v>
      </c>
      <c r="O368">
        <v>1.8083</v>
      </c>
      <c r="Q368">
        <v>0.82717</v>
      </c>
      <c r="R368">
        <v>1.06529</v>
      </c>
      <c r="S368">
        <v>6.4223</v>
      </c>
      <c r="U368">
        <v>0.31329</v>
      </c>
      <c r="V368">
        <v>1.9859</v>
      </c>
      <c r="W368">
        <v>0.19926</v>
      </c>
    </row>
    <row r="369" spans="5:23" ht="12.75">
      <c r="E369">
        <v>0.338</v>
      </c>
      <c r="F369">
        <v>1.8941</v>
      </c>
      <c r="G369">
        <v>1.43015</v>
      </c>
      <c r="I369">
        <v>0.34763</v>
      </c>
      <c r="J369">
        <v>0.0184</v>
      </c>
      <c r="K369">
        <v>0.24279</v>
      </c>
      <c r="M369">
        <v>0.10398</v>
      </c>
      <c r="N369">
        <v>2.6543</v>
      </c>
      <c r="O369">
        <v>3.8163</v>
      </c>
      <c r="Q369">
        <v>0.00227</v>
      </c>
      <c r="R369">
        <v>1.73809</v>
      </c>
      <c r="S369">
        <v>7.7441</v>
      </c>
      <c r="U369">
        <v>2.49752</v>
      </c>
      <c r="V369">
        <v>0.6021</v>
      </c>
      <c r="W369">
        <v>1.95159</v>
      </c>
    </row>
    <row r="370" spans="5:23" ht="12.75">
      <c r="E370">
        <v>0.0705</v>
      </c>
      <c r="F370">
        <v>0.0114</v>
      </c>
      <c r="G370">
        <v>1.08792</v>
      </c>
      <c r="I370">
        <v>0.70802</v>
      </c>
      <c r="J370">
        <v>0.6823</v>
      </c>
      <c r="K370">
        <v>0.3796</v>
      </c>
      <c r="M370">
        <v>0.26498</v>
      </c>
      <c r="N370">
        <v>0.0506</v>
      </c>
      <c r="O370">
        <v>0.0437</v>
      </c>
      <c r="Q370">
        <v>1.13048</v>
      </c>
      <c r="R370">
        <v>0.79348</v>
      </c>
      <c r="S370">
        <v>0.1296</v>
      </c>
      <c r="U370">
        <v>0.98458</v>
      </c>
      <c r="V370">
        <v>0.0777</v>
      </c>
      <c r="W370">
        <v>1.10049</v>
      </c>
    </row>
    <row r="371" spans="5:23" ht="12.75">
      <c r="E371">
        <v>0.4209</v>
      </c>
      <c r="F371">
        <v>0.333</v>
      </c>
      <c r="G371">
        <v>3.62578</v>
      </c>
      <c r="I371">
        <v>1.47518</v>
      </c>
      <c r="J371">
        <v>0.8463</v>
      </c>
      <c r="K371">
        <v>0.63861</v>
      </c>
      <c r="M371">
        <v>0.2999</v>
      </c>
      <c r="N371">
        <v>1.1932</v>
      </c>
      <c r="O371">
        <v>0.8609</v>
      </c>
      <c r="Q371">
        <v>0.19264</v>
      </c>
      <c r="R371">
        <v>3.31042</v>
      </c>
      <c r="S371">
        <v>0.0368</v>
      </c>
      <c r="U371">
        <v>0.89238</v>
      </c>
      <c r="V371">
        <v>0.4399</v>
      </c>
      <c r="W371">
        <v>0.79103</v>
      </c>
    </row>
    <row r="372" spans="5:23" ht="12.75">
      <c r="E372">
        <v>0.3566</v>
      </c>
      <c r="F372">
        <v>0.9825</v>
      </c>
      <c r="G372">
        <v>1.2954</v>
      </c>
      <c r="I372">
        <v>0.19693</v>
      </c>
      <c r="J372">
        <v>0.0292</v>
      </c>
      <c r="K372">
        <v>2.07269</v>
      </c>
      <c r="M372">
        <v>3.79952</v>
      </c>
      <c r="N372">
        <v>2.353</v>
      </c>
      <c r="O372">
        <v>0.3763</v>
      </c>
      <c r="Q372">
        <v>0.43716</v>
      </c>
      <c r="R372">
        <v>5.26115</v>
      </c>
      <c r="S372">
        <v>0.3336</v>
      </c>
      <c r="U372">
        <v>1.00983</v>
      </c>
      <c r="V372">
        <v>4.2043</v>
      </c>
      <c r="W372">
        <v>0.11201</v>
      </c>
    </row>
    <row r="373" spans="5:23" ht="12.75">
      <c r="E373">
        <v>2.0502</v>
      </c>
      <c r="F373">
        <v>4.335</v>
      </c>
      <c r="G373">
        <v>5.35669</v>
      </c>
      <c r="I373">
        <v>3.26682</v>
      </c>
      <c r="J373">
        <v>2.1005</v>
      </c>
      <c r="K373">
        <v>0.90084</v>
      </c>
      <c r="M373">
        <v>0.58217</v>
      </c>
      <c r="N373">
        <v>0.269</v>
      </c>
      <c r="O373">
        <v>0.5497</v>
      </c>
      <c r="Q373">
        <v>2.93803</v>
      </c>
      <c r="R373">
        <v>1.1805</v>
      </c>
      <c r="S373">
        <v>0.4883</v>
      </c>
      <c r="U373">
        <v>2.15348</v>
      </c>
      <c r="V373">
        <v>4.5513</v>
      </c>
      <c r="W373">
        <v>0.30581</v>
      </c>
    </row>
    <row r="374" spans="5:23" ht="12.75">
      <c r="E374">
        <v>1.3246</v>
      </c>
      <c r="F374">
        <v>0.1244</v>
      </c>
      <c r="G374">
        <v>0.17568</v>
      </c>
      <c r="I374">
        <v>0.35065</v>
      </c>
      <c r="J374">
        <v>0.2579</v>
      </c>
      <c r="K374">
        <v>1.29066</v>
      </c>
      <c r="M374">
        <v>0.27415</v>
      </c>
      <c r="N374">
        <v>0.3554</v>
      </c>
      <c r="O374">
        <v>0.9371</v>
      </c>
      <c r="Q374">
        <v>0.20822</v>
      </c>
      <c r="R374">
        <v>1.5251</v>
      </c>
      <c r="S374">
        <v>0.27</v>
      </c>
      <c r="U374">
        <v>2.50343</v>
      </c>
      <c r="V374">
        <v>0.0795</v>
      </c>
      <c r="W374">
        <v>0.26999</v>
      </c>
    </row>
    <row r="375" spans="5:23" ht="12.75">
      <c r="E375">
        <v>0.6416</v>
      </c>
      <c r="F375">
        <v>0.7686</v>
      </c>
      <c r="G375">
        <v>0.71557</v>
      </c>
      <c r="I375">
        <v>1.64829</v>
      </c>
      <c r="J375">
        <v>0.314</v>
      </c>
      <c r="K375">
        <v>0.63185</v>
      </c>
      <c r="M375">
        <v>0.34634</v>
      </c>
      <c r="N375">
        <v>0.7313</v>
      </c>
      <c r="O375">
        <v>2.7567</v>
      </c>
      <c r="Q375">
        <v>0.93752</v>
      </c>
      <c r="R375">
        <v>0.6734</v>
      </c>
      <c r="S375">
        <v>0.8509</v>
      </c>
      <c r="U375">
        <v>0.08009</v>
      </c>
      <c r="V375">
        <v>1.0193</v>
      </c>
      <c r="W375">
        <v>0.83942</v>
      </c>
    </row>
    <row r="376" spans="5:23" ht="12.75">
      <c r="E376">
        <v>2.398</v>
      </c>
      <c r="F376">
        <v>1.048</v>
      </c>
      <c r="G376">
        <v>0.21326</v>
      </c>
      <c r="I376">
        <v>0.01577</v>
      </c>
      <c r="J376">
        <v>2.0356</v>
      </c>
      <c r="K376">
        <v>0.5599</v>
      </c>
      <c r="M376">
        <v>3.66619</v>
      </c>
      <c r="N376">
        <v>0.0573</v>
      </c>
      <c r="O376">
        <v>0.2651</v>
      </c>
      <c r="Q376">
        <v>0.10337</v>
      </c>
      <c r="R376">
        <v>1.45213</v>
      </c>
      <c r="S376">
        <v>0.4388</v>
      </c>
      <c r="U376">
        <v>0.33567</v>
      </c>
      <c r="V376">
        <v>0.0147</v>
      </c>
      <c r="W376">
        <v>0.59402</v>
      </c>
    </row>
    <row r="377" spans="5:23" ht="12.75">
      <c r="E377">
        <v>0.1299</v>
      </c>
      <c r="F377">
        <v>0.1402</v>
      </c>
      <c r="G377">
        <v>0.04884</v>
      </c>
      <c r="I377">
        <v>0.78326</v>
      </c>
      <c r="J377">
        <v>0.6739</v>
      </c>
      <c r="K377">
        <v>2.159</v>
      </c>
      <c r="M377">
        <v>1.10738</v>
      </c>
      <c r="N377">
        <v>0.8717</v>
      </c>
      <c r="O377">
        <v>1.8796</v>
      </c>
      <c r="Q377">
        <v>1.23866</v>
      </c>
      <c r="R377">
        <v>0.02371</v>
      </c>
      <c r="S377">
        <v>0.5523</v>
      </c>
      <c r="U377">
        <v>1.43149</v>
      </c>
      <c r="V377">
        <v>0.4207</v>
      </c>
      <c r="W377">
        <v>0.33541</v>
      </c>
    </row>
    <row r="378" spans="5:23" ht="12.75">
      <c r="E378">
        <v>3.5362</v>
      </c>
      <c r="F378">
        <v>0.135</v>
      </c>
      <c r="G378">
        <v>0.40589</v>
      </c>
      <c r="I378">
        <v>0.72918</v>
      </c>
      <c r="J378">
        <v>0.1378</v>
      </c>
      <c r="K378">
        <v>3.84094</v>
      </c>
      <c r="M378">
        <v>0.33569</v>
      </c>
      <c r="N378">
        <v>1.4579</v>
      </c>
      <c r="O378">
        <v>1.8084</v>
      </c>
      <c r="Q378">
        <v>0.16193</v>
      </c>
      <c r="R378">
        <v>0.11208</v>
      </c>
      <c r="S378">
        <v>0.9171</v>
      </c>
      <c r="U378">
        <v>1.51513</v>
      </c>
      <c r="V378">
        <v>0.029</v>
      </c>
      <c r="W378">
        <v>0.56987</v>
      </c>
    </row>
    <row r="379" spans="5:23" ht="12.75">
      <c r="E379">
        <v>0.448</v>
      </c>
      <c r="F379">
        <v>1.298</v>
      </c>
      <c r="G379">
        <v>0.69976</v>
      </c>
      <c r="I379">
        <v>0.03867</v>
      </c>
      <c r="J379">
        <v>0.2135</v>
      </c>
      <c r="K379">
        <v>1.67905</v>
      </c>
      <c r="M379">
        <v>0.80601</v>
      </c>
      <c r="N379">
        <v>0.0083</v>
      </c>
      <c r="O379">
        <v>0.2182</v>
      </c>
      <c r="Q379">
        <v>0.35099</v>
      </c>
      <c r="R379">
        <v>0.66034</v>
      </c>
      <c r="S379">
        <v>1.9884</v>
      </c>
      <c r="U379">
        <v>1.89879</v>
      </c>
      <c r="V379">
        <v>1.7715</v>
      </c>
      <c r="W379">
        <v>0.00466</v>
      </c>
    </row>
    <row r="380" spans="5:23" ht="12.75">
      <c r="E380">
        <v>1.4726</v>
      </c>
      <c r="F380">
        <v>0.3851</v>
      </c>
      <c r="G380">
        <v>2.09792</v>
      </c>
      <c r="I380">
        <v>0.73847</v>
      </c>
      <c r="J380">
        <v>0.001</v>
      </c>
      <c r="K380">
        <v>1.4924</v>
      </c>
      <c r="M380">
        <v>0.30919</v>
      </c>
      <c r="N380">
        <v>0.9726</v>
      </c>
      <c r="O380">
        <v>1.9763</v>
      </c>
      <c r="Q380">
        <v>0.38036</v>
      </c>
      <c r="R380">
        <v>3.33509</v>
      </c>
      <c r="S380">
        <v>0.052</v>
      </c>
      <c r="U380">
        <v>0.10158</v>
      </c>
      <c r="V380">
        <v>0.1074</v>
      </c>
      <c r="W380">
        <v>2.42243</v>
      </c>
    </row>
    <row r="381" spans="5:23" ht="12.75">
      <c r="E381">
        <v>0.1007</v>
      </c>
      <c r="F381">
        <v>0.0182</v>
      </c>
      <c r="G381">
        <v>0.20844</v>
      </c>
      <c r="I381">
        <v>0.96656</v>
      </c>
      <c r="J381">
        <v>3.6244</v>
      </c>
      <c r="K381">
        <v>0.79981</v>
      </c>
      <c r="M381">
        <v>0.94183</v>
      </c>
      <c r="N381">
        <v>0.2409</v>
      </c>
      <c r="O381">
        <v>4.4517</v>
      </c>
      <c r="Q381">
        <v>0.69012</v>
      </c>
      <c r="R381">
        <v>1.58027</v>
      </c>
      <c r="S381">
        <v>0.782</v>
      </c>
      <c r="U381">
        <v>0.11511</v>
      </c>
      <c r="V381">
        <v>0.0901</v>
      </c>
      <c r="W381">
        <v>0.20838</v>
      </c>
    </row>
    <row r="382" spans="5:23" ht="12.75">
      <c r="E382">
        <v>0.5127</v>
      </c>
      <c r="F382">
        <v>12.68</v>
      </c>
      <c r="G382">
        <v>0.74941</v>
      </c>
      <c r="I382">
        <v>0.70244</v>
      </c>
      <c r="J382">
        <v>0.1826</v>
      </c>
      <c r="K382">
        <v>0.5092</v>
      </c>
      <c r="M382">
        <v>0.49785</v>
      </c>
      <c r="N382">
        <v>0.6654</v>
      </c>
      <c r="O382">
        <v>0.9477</v>
      </c>
      <c r="Q382">
        <v>1.12696</v>
      </c>
      <c r="R382">
        <v>0.22711</v>
      </c>
      <c r="S382">
        <v>0.4708</v>
      </c>
      <c r="U382">
        <v>0.30662</v>
      </c>
      <c r="V382">
        <v>0.0194</v>
      </c>
      <c r="W382">
        <v>1.79208</v>
      </c>
    </row>
    <row r="383" spans="5:23" ht="12.75">
      <c r="E383">
        <v>0.311</v>
      </c>
      <c r="F383">
        <v>1.0686</v>
      </c>
      <c r="G383">
        <v>0.23092</v>
      </c>
      <c r="I383">
        <v>1.81928</v>
      </c>
      <c r="J383">
        <v>4.1995</v>
      </c>
      <c r="K383">
        <v>0.714</v>
      </c>
      <c r="M383">
        <v>1.81697</v>
      </c>
      <c r="N383">
        <v>0.1635</v>
      </c>
      <c r="O383">
        <v>2.8851</v>
      </c>
      <c r="Q383">
        <v>1.36206</v>
      </c>
      <c r="R383">
        <v>0.33941</v>
      </c>
      <c r="S383">
        <v>0.0251</v>
      </c>
      <c r="U383">
        <v>0.04915</v>
      </c>
      <c r="V383">
        <v>0.8155</v>
      </c>
      <c r="W383">
        <v>0.0632</v>
      </c>
    </row>
    <row r="384" spans="5:23" ht="12.75">
      <c r="E384">
        <v>2.0036</v>
      </c>
      <c r="F384">
        <v>0.1751</v>
      </c>
      <c r="G384">
        <v>0.09531</v>
      </c>
      <c r="I384">
        <v>0.29785</v>
      </c>
      <c r="J384">
        <v>4.0915</v>
      </c>
      <c r="K384">
        <v>0.06979</v>
      </c>
      <c r="M384">
        <v>0.91521</v>
      </c>
      <c r="N384">
        <v>0.1146</v>
      </c>
      <c r="O384">
        <v>0.7906</v>
      </c>
      <c r="Q384">
        <v>1.72652</v>
      </c>
      <c r="R384">
        <v>0.64663</v>
      </c>
      <c r="S384">
        <v>0.0036</v>
      </c>
      <c r="U384">
        <v>3.00942</v>
      </c>
      <c r="V384">
        <v>0.0437</v>
      </c>
      <c r="W384">
        <v>1.399</v>
      </c>
    </row>
    <row r="385" spans="5:23" ht="12.75">
      <c r="E385">
        <v>2.1964</v>
      </c>
      <c r="F385">
        <v>1.2065</v>
      </c>
      <c r="G385">
        <v>0.98773</v>
      </c>
      <c r="I385">
        <v>0.0441</v>
      </c>
      <c r="J385">
        <v>0.8162</v>
      </c>
      <c r="K385">
        <v>2.02581</v>
      </c>
      <c r="M385">
        <v>2.76172</v>
      </c>
      <c r="N385">
        <v>0.4535</v>
      </c>
      <c r="O385">
        <v>1.243</v>
      </c>
      <c r="Q385">
        <v>0.01269</v>
      </c>
      <c r="R385">
        <v>0.6393</v>
      </c>
      <c r="S385">
        <v>0.3179</v>
      </c>
      <c r="U385">
        <v>0.85276</v>
      </c>
      <c r="V385">
        <v>0.001</v>
      </c>
      <c r="W385">
        <v>1.46079</v>
      </c>
    </row>
    <row r="386" spans="5:23" ht="12.75">
      <c r="E386">
        <v>1.3751</v>
      </c>
      <c r="F386">
        <v>0.0476</v>
      </c>
      <c r="G386">
        <v>1.1189</v>
      </c>
      <c r="I386">
        <v>0.1281</v>
      </c>
      <c r="J386">
        <v>0.035</v>
      </c>
      <c r="K386">
        <v>2.39892</v>
      </c>
      <c r="M386">
        <v>1.26901</v>
      </c>
      <c r="N386">
        <v>0.0039</v>
      </c>
      <c r="O386">
        <v>1.3652</v>
      </c>
      <c r="Q386">
        <v>1.10147</v>
      </c>
      <c r="R386">
        <v>0.07529</v>
      </c>
      <c r="S386">
        <v>0.0915</v>
      </c>
      <c r="U386">
        <v>1.05557</v>
      </c>
      <c r="V386">
        <v>0.0194</v>
      </c>
      <c r="W386">
        <v>1.09241</v>
      </c>
    </row>
    <row r="387" spans="5:23" ht="12.75">
      <c r="E387">
        <v>0.7427</v>
      </c>
      <c r="F387">
        <v>0.8301</v>
      </c>
      <c r="G387">
        <v>0.81566</v>
      </c>
      <c r="I387">
        <v>0.40088</v>
      </c>
      <c r="J387">
        <v>0.0389</v>
      </c>
      <c r="K387">
        <v>0.51781</v>
      </c>
      <c r="M387">
        <v>0.65632</v>
      </c>
      <c r="N387">
        <v>2.4171</v>
      </c>
      <c r="O387">
        <v>0.5015</v>
      </c>
      <c r="Q387">
        <v>0.6348</v>
      </c>
      <c r="R387">
        <v>0.00092</v>
      </c>
      <c r="S387">
        <v>0.4273</v>
      </c>
      <c r="U387">
        <v>0.10828</v>
      </c>
      <c r="V387">
        <v>0.1739</v>
      </c>
      <c r="W387">
        <v>4.05273</v>
      </c>
    </row>
    <row r="388" spans="5:23" ht="12.75">
      <c r="E388">
        <v>1.9009</v>
      </c>
      <c r="F388">
        <v>1.2024</v>
      </c>
      <c r="G388">
        <v>0.30942</v>
      </c>
      <c r="I388">
        <v>0.20935</v>
      </c>
      <c r="J388">
        <v>1.1936</v>
      </c>
      <c r="K388">
        <v>0.16699</v>
      </c>
      <c r="M388">
        <v>0.4741</v>
      </c>
      <c r="N388">
        <v>0.111</v>
      </c>
      <c r="O388">
        <v>0.3331</v>
      </c>
      <c r="Q388">
        <v>0.39176</v>
      </c>
      <c r="R388">
        <v>1.20652</v>
      </c>
      <c r="S388">
        <v>0.2809</v>
      </c>
      <c r="U388">
        <v>0.84821</v>
      </c>
      <c r="V388">
        <v>0.001</v>
      </c>
      <c r="W388">
        <v>3.05348</v>
      </c>
    </row>
    <row r="389" spans="5:23" ht="12.75">
      <c r="E389">
        <v>0.7857</v>
      </c>
      <c r="F389">
        <v>0.5175</v>
      </c>
      <c r="G389">
        <v>0.41468</v>
      </c>
      <c r="I389">
        <v>0.34103</v>
      </c>
      <c r="J389">
        <v>0.0504</v>
      </c>
      <c r="K389">
        <v>3.85674</v>
      </c>
      <c r="M389">
        <v>0.27285</v>
      </c>
      <c r="N389">
        <v>0.645</v>
      </c>
      <c r="O389">
        <v>0.3021</v>
      </c>
      <c r="Q389">
        <v>0.50212</v>
      </c>
      <c r="R389">
        <v>1.45568</v>
      </c>
      <c r="S389">
        <v>0.1075</v>
      </c>
      <c r="U389">
        <v>0.34702</v>
      </c>
      <c r="V389">
        <v>0.001</v>
      </c>
      <c r="W389">
        <v>3.04912</v>
      </c>
    </row>
    <row r="390" spans="5:23" ht="12.75">
      <c r="E390">
        <v>0.5012</v>
      </c>
      <c r="F390">
        <v>1.148</v>
      </c>
      <c r="G390">
        <v>0.38874</v>
      </c>
      <c r="I390">
        <v>1.07337</v>
      </c>
      <c r="J390">
        <v>0.7382</v>
      </c>
      <c r="K390">
        <v>1.20698</v>
      </c>
      <c r="M390">
        <v>2.2123</v>
      </c>
      <c r="N390">
        <v>0.9934</v>
      </c>
      <c r="O390">
        <v>0.6991</v>
      </c>
      <c r="Q390">
        <v>0.22276</v>
      </c>
      <c r="R390">
        <v>0.29971</v>
      </c>
      <c r="S390">
        <v>0.7234</v>
      </c>
      <c r="U390">
        <v>2.81936</v>
      </c>
      <c r="V390">
        <v>1.3549</v>
      </c>
      <c r="W390">
        <v>0.3923</v>
      </c>
    </row>
    <row r="391" spans="5:23" ht="12.75">
      <c r="E391">
        <v>1.0431</v>
      </c>
      <c r="F391">
        <v>1.5974</v>
      </c>
      <c r="G391">
        <v>0.02001</v>
      </c>
      <c r="I391">
        <v>0.77821</v>
      </c>
      <c r="J391">
        <v>4.8051</v>
      </c>
      <c r="K391">
        <v>0.47366</v>
      </c>
      <c r="M391">
        <v>1.44422</v>
      </c>
      <c r="N391">
        <v>0.3</v>
      </c>
      <c r="O391">
        <v>4.8731</v>
      </c>
      <c r="Q391">
        <v>0.11141</v>
      </c>
      <c r="R391">
        <v>5.22844</v>
      </c>
      <c r="S391">
        <v>0.4867</v>
      </c>
      <c r="U391">
        <v>4.44853</v>
      </c>
      <c r="V391">
        <v>0.1826</v>
      </c>
      <c r="W391">
        <v>1.2835</v>
      </c>
    </row>
    <row r="392" spans="5:23" ht="12.75">
      <c r="E392">
        <v>2.1215</v>
      </c>
      <c r="F392">
        <v>0.0125</v>
      </c>
      <c r="G392">
        <v>1.80903</v>
      </c>
      <c r="I392">
        <v>0.26462</v>
      </c>
      <c r="J392">
        <v>0.0324</v>
      </c>
      <c r="K392">
        <v>0.01635</v>
      </c>
      <c r="M392">
        <v>0.70713</v>
      </c>
      <c r="N392">
        <v>2.1906</v>
      </c>
      <c r="O392">
        <v>0.6871</v>
      </c>
      <c r="Q392">
        <v>6.49493</v>
      </c>
      <c r="R392">
        <v>0.27542</v>
      </c>
      <c r="S392">
        <v>1.1866</v>
      </c>
      <c r="U392">
        <v>3.17958</v>
      </c>
      <c r="V392">
        <v>1.4734</v>
      </c>
      <c r="W392">
        <v>1.77265</v>
      </c>
    </row>
    <row r="393" spans="5:23" ht="12.75">
      <c r="E393">
        <v>0.2036</v>
      </c>
      <c r="F393">
        <v>1.3509</v>
      </c>
      <c r="G393">
        <v>1.29811</v>
      </c>
      <c r="I393">
        <v>0.16511</v>
      </c>
      <c r="J393">
        <v>0.687</v>
      </c>
      <c r="K393">
        <v>0.08335</v>
      </c>
      <c r="M393">
        <v>2.21797</v>
      </c>
      <c r="N393">
        <v>0.006</v>
      </c>
      <c r="O393">
        <v>0.0147</v>
      </c>
      <c r="Q393">
        <v>1.42717</v>
      </c>
      <c r="R393">
        <v>0.00855</v>
      </c>
      <c r="S393">
        <v>0.4223</v>
      </c>
      <c r="U393">
        <v>2.13481</v>
      </c>
      <c r="V393">
        <v>0.2321</v>
      </c>
      <c r="W393">
        <v>0.09462</v>
      </c>
    </row>
    <row r="394" spans="5:23" ht="12.75">
      <c r="E394">
        <v>0.1845</v>
      </c>
      <c r="F394">
        <v>0.4154</v>
      </c>
      <c r="G394">
        <v>1.22109</v>
      </c>
      <c r="I394">
        <v>2.28442</v>
      </c>
      <c r="J394">
        <v>2.308</v>
      </c>
      <c r="K394">
        <v>1.98155</v>
      </c>
      <c r="M394">
        <v>1.49973</v>
      </c>
      <c r="N394">
        <v>0.9346</v>
      </c>
      <c r="O394">
        <v>1.548</v>
      </c>
      <c r="Q394">
        <v>1.16442</v>
      </c>
      <c r="R394">
        <v>0.56805</v>
      </c>
      <c r="S394">
        <v>0.295</v>
      </c>
      <c r="U394">
        <v>0.71139</v>
      </c>
      <c r="V394">
        <v>0.0037</v>
      </c>
      <c r="W394">
        <v>0.18711</v>
      </c>
    </row>
    <row r="395" spans="5:23" ht="12.75">
      <c r="E395">
        <v>0.5197</v>
      </c>
      <c r="F395">
        <v>0.8398</v>
      </c>
      <c r="G395">
        <v>0.40046</v>
      </c>
      <c r="I395">
        <v>0.08446</v>
      </c>
      <c r="J395">
        <v>1.125</v>
      </c>
      <c r="K395">
        <v>2.80172</v>
      </c>
      <c r="M395">
        <v>1.44441</v>
      </c>
      <c r="N395">
        <v>0.0939</v>
      </c>
      <c r="O395">
        <v>0.0275</v>
      </c>
      <c r="Q395">
        <v>2.11213</v>
      </c>
      <c r="R395">
        <v>1.20936</v>
      </c>
      <c r="S395">
        <v>0.2685</v>
      </c>
      <c r="U395">
        <v>1.63369</v>
      </c>
      <c r="V395">
        <v>0.7754</v>
      </c>
      <c r="W395">
        <v>1.01948</v>
      </c>
    </row>
    <row r="396" spans="5:23" ht="12.75">
      <c r="E396">
        <v>0.4566</v>
      </c>
      <c r="F396">
        <v>2.3383</v>
      </c>
      <c r="G396">
        <v>0.95398</v>
      </c>
      <c r="I396">
        <v>0.5676</v>
      </c>
      <c r="J396">
        <v>0.0845</v>
      </c>
      <c r="K396">
        <v>0.83557</v>
      </c>
      <c r="M396">
        <v>0.62817</v>
      </c>
      <c r="N396">
        <v>0.0022</v>
      </c>
      <c r="O396">
        <v>2.3667</v>
      </c>
      <c r="Q396">
        <v>0.56113</v>
      </c>
      <c r="R396">
        <v>2.78865</v>
      </c>
      <c r="S396">
        <v>0.0911</v>
      </c>
      <c r="U396">
        <v>1.0657</v>
      </c>
      <c r="V396">
        <v>0.7947</v>
      </c>
      <c r="W396">
        <v>1.25331</v>
      </c>
    </row>
    <row r="397" spans="5:23" ht="12.75">
      <c r="E397">
        <v>0.3794</v>
      </c>
      <c r="F397">
        <v>0.1211</v>
      </c>
      <c r="G397">
        <v>0.36219</v>
      </c>
      <c r="I397">
        <v>1.30127</v>
      </c>
      <c r="J397">
        <v>1.8674</v>
      </c>
      <c r="K397">
        <v>0.73961</v>
      </c>
      <c r="M397">
        <v>0.16124</v>
      </c>
      <c r="N397">
        <v>0.001</v>
      </c>
      <c r="O397">
        <v>2.5083</v>
      </c>
      <c r="Q397">
        <v>2.30564</v>
      </c>
      <c r="R397">
        <v>0.14042</v>
      </c>
      <c r="S397">
        <v>0.2419</v>
      </c>
      <c r="U397">
        <v>0.26962</v>
      </c>
      <c r="V397">
        <v>2.1228</v>
      </c>
      <c r="W397">
        <v>0.85702</v>
      </c>
    </row>
    <row r="398" spans="5:23" ht="12.75">
      <c r="E398">
        <v>0.2974</v>
      </c>
      <c r="F398">
        <v>0.0057</v>
      </c>
      <c r="G398">
        <v>0.31613</v>
      </c>
      <c r="I398">
        <v>2.5655</v>
      </c>
      <c r="J398">
        <v>0.089</v>
      </c>
      <c r="K398">
        <v>0.33914</v>
      </c>
      <c r="M398">
        <v>0.25338</v>
      </c>
      <c r="N398">
        <v>0.0599</v>
      </c>
      <c r="O398">
        <v>1.1344</v>
      </c>
      <c r="Q398">
        <v>0.97945</v>
      </c>
      <c r="R398">
        <v>0.18534</v>
      </c>
      <c r="S398">
        <v>0.6483</v>
      </c>
      <c r="U398">
        <v>0.76208</v>
      </c>
      <c r="V398">
        <v>0</v>
      </c>
      <c r="W398">
        <v>1.51663</v>
      </c>
    </row>
    <row r="399" spans="5:23" ht="12.75">
      <c r="E399">
        <v>0.9416</v>
      </c>
      <c r="F399">
        <v>0.5831</v>
      </c>
      <c r="G399">
        <v>0.10572</v>
      </c>
      <c r="I399">
        <v>0.20455</v>
      </c>
      <c r="J399">
        <v>0.4421</v>
      </c>
      <c r="K399">
        <v>0.31758</v>
      </c>
      <c r="M399">
        <v>0.42845</v>
      </c>
      <c r="N399">
        <v>0.203</v>
      </c>
      <c r="O399">
        <v>1.8002</v>
      </c>
      <c r="Q399">
        <v>1.25758</v>
      </c>
      <c r="R399">
        <v>0.00024</v>
      </c>
      <c r="S399">
        <v>0.5793</v>
      </c>
      <c r="U399">
        <v>0.07209</v>
      </c>
      <c r="V399">
        <v>0.5256</v>
      </c>
      <c r="W399">
        <v>0.3826</v>
      </c>
    </row>
    <row r="400" spans="5:23" ht="12.75">
      <c r="E400">
        <v>0.7878</v>
      </c>
      <c r="F400">
        <v>0.4106</v>
      </c>
      <c r="G400">
        <v>1.68213</v>
      </c>
      <c r="I400">
        <v>0.09812</v>
      </c>
      <c r="J400">
        <v>0.4905</v>
      </c>
      <c r="K400">
        <v>0.82069</v>
      </c>
      <c r="M400">
        <v>0.33322</v>
      </c>
      <c r="N400">
        <v>0.0598</v>
      </c>
      <c r="O400">
        <v>1.0118</v>
      </c>
      <c r="Q400">
        <v>0.79003</v>
      </c>
      <c r="R400">
        <v>0.08461</v>
      </c>
      <c r="S400">
        <v>0.6427</v>
      </c>
      <c r="U400">
        <v>0.78317</v>
      </c>
      <c r="V400">
        <v>0.5486</v>
      </c>
      <c r="W400">
        <v>2.11728</v>
      </c>
    </row>
    <row r="401" spans="5:23" ht="12.75">
      <c r="E401">
        <v>0.2606</v>
      </c>
      <c r="F401">
        <v>0.5814</v>
      </c>
      <c r="G401">
        <v>0.70333</v>
      </c>
      <c r="I401">
        <v>1.11277</v>
      </c>
      <c r="J401">
        <v>0.0696</v>
      </c>
      <c r="K401">
        <v>4.88252</v>
      </c>
      <c r="M401">
        <v>0.02273</v>
      </c>
      <c r="N401">
        <v>0.5417</v>
      </c>
      <c r="O401">
        <v>0.1168</v>
      </c>
      <c r="Q401">
        <v>0.64378</v>
      </c>
      <c r="R401">
        <v>2.7744</v>
      </c>
      <c r="S401">
        <v>0.9679</v>
      </c>
      <c r="U401">
        <v>0.416</v>
      </c>
      <c r="V401">
        <v>1.2172</v>
      </c>
      <c r="W401">
        <v>0.50135</v>
      </c>
    </row>
    <row r="402" spans="5:23" ht="12.75">
      <c r="E402">
        <v>1.3197</v>
      </c>
      <c r="F402">
        <v>0.1467</v>
      </c>
      <c r="G402">
        <v>5.29335</v>
      </c>
      <c r="I402">
        <v>0.3452</v>
      </c>
      <c r="J402">
        <v>3.6993</v>
      </c>
      <c r="K402">
        <v>0.51221</v>
      </c>
      <c r="M402">
        <v>0.05511</v>
      </c>
      <c r="N402">
        <v>0.0805</v>
      </c>
      <c r="O402">
        <v>0.0116</v>
      </c>
      <c r="Q402">
        <v>0.17528</v>
      </c>
      <c r="R402">
        <v>4.5797</v>
      </c>
      <c r="S402">
        <v>1.5216</v>
      </c>
      <c r="U402">
        <v>2.14228</v>
      </c>
      <c r="V402">
        <v>5.111</v>
      </c>
      <c r="W402">
        <v>2.37336</v>
      </c>
    </row>
    <row r="403" spans="5:23" ht="12.75">
      <c r="E403">
        <v>1.1585</v>
      </c>
      <c r="F403">
        <v>1.2127</v>
      </c>
      <c r="G403">
        <v>1.30251</v>
      </c>
      <c r="I403">
        <v>1.69117</v>
      </c>
      <c r="J403">
        <v>2.0237</v>
      </c>
      <c r="K403">
        <v>0.65058</v>
      </c>
      <c r="M403">
        <v>0.42087</v>
      </c>
      <c r="N403">
        <v>2.1807</v>
      </c>
      <c r="O403">
        <v>0.8453</v>
      </c>
      <c r="Q403">
        <v>0.61657</v>
      </c>
      <c r="R403">
        <v>0.01491</v>
      </c>
      <c r="S403">
        <v>0.6753</v>
      </c>
      <c r="U403">
        <v>1.17339</v>
      </c>
      <c r="V403">
        <v>3.9439</v>
      </c>
      <c r="W403">
        <v>2.04742</v>
      </c>
    </row>
    <row r="404" spans="5:23" ht="12.75">
      <c r="E404">
        <v>0.0502</v>
      </c>
      <c r="F404">
        <v>4.9192</v>
      </c>
      <c r="G404">
        <v>0.55134</v>
      </c>
      <c r="I404">
        <v>0.01185</v>
      </c>
      <c r="J404">
        <v>1.181</v>
      </c>
      <c r="K404">
        <v>0.07586</v>
      </c>
      <c r="M404">
        <v>0.63604</v>
      </c>
      <c r="N404">
        <v>5.6953</v>
      </c>
      <c r="O404">
        <v>0.269</v>
      </c>
      <c r="Q404">
        <v>0.11777</v>
      </c>
      <c r="R404">
        <v>0.19297</v>
      </c>
      <c r="S404">
        <v>0.663</v>
      </c>
      <c r="U404">
        <v>1.82696</v>
      </c>
      <c r="V404">
        <v>0.9012</v>
      </c>
      <c r="W404">
        <v>0.14847</v>
      </c>
    </row>
    <row r="405" spans="5:23" ht="12.75">
      <c r="E405">
        <v>0.8558</v>
      </c>
      <c r="F405">
        <v>2.9492</v>
      </c>
      <c r="G405">
        <v>0.28176</v>
      </c>
      <c r="I405">
        <v>0.35632</v>
      </c>
      <c r="J405">
        <v>0.5956</v>
      </c>
      <c r="K405">
        <v>1.28826</v>
      </c>
      <c r="M405">
        <v>2.39314</v>
      </c>
      <c r="N405">
        <v>8.1528</v>
      </c>
      <c r="O405">
        <v>0.4042</v>
      </c>
      <c r="Q405">
        <v>1.18299</v>
      </c>
      <c r="R405">
        <v>0.21174</v>
      </c>
      <c r="S405">
        <v>0.2945</v>
      </c>
      <c r="U405">
        <v>0.05903</v>
      </c>
      <c r="V405">
        <v>4.2283</v>
      </c>
      <c r="W405">
        <v>0.30959</v>
      </c>
    </row>
    <row r="406" spans="5:23" ht="12.75">
      <c r="E406">
        <v>1.2153</v>
      </c>
      <c r="F406">
        <v>0.0151</v>
      </c>
      <c r="G406">
        <v>0.45756</v>
      </c>
      <c r="I406">
        <v>0.00781</v>
      </c>
      <c r="J406">
        <v>0.0062</v>
      </c>
      <c r="K406">
        <v>2.8838</v>
      </c>
      <c r="M406">
        <v>0.13129</v>
      </c>
      <c r="N406">
        <v>0.1199</v>
      </c>
      <c r="O406">
        <v>0.3455</v>
      </c>
      <c r="Q406">
        <v>3.43924</v>
      </c>
      <c r="R406">
        <v>0.07066</v>
      </c>
      <c r="S406">
        <v>3.0579</v>
      </c>
      <c r="U406">
        <v>0.89354</v>
      </c>
      <c r="V406">
        <v>2.1769</v>
      </c>
      <c r="W406">
        <v>2.26463</v>
      </c>
    </row>
    <row r="407" spans="5:23" ht="12.75">
      <c r="E407">
        <v>1.5434</v>
      </c>
      <c r="F407">
        <v>1.0893</v>
      </c>
      <c r="G407">
        <v>0.39317</v>
      </c>
      <c r="I407">
        <v>1.26398</v>
      </c>
      <c r="J407">
        <v>2.0761</v>
      </c>
      <c r="K407">
        <v>1.15643</v>
      </c>
      <c r="M407">
        <v>0.30118</v>
      </c>
      <c r="N407">
        <v>0.0009</v>
      </c>
      <c r="O407">
        <v>1.4425</v>
      </c>
      <c r="Q407">
        <v>3.26608</v>
      </c>
      <c r="R407">
        <v>0.02038</v>
      </c>
      <c r="S407">
        <v>0.2946</v>
      </c>
      <c r="U407">
        <v>3.27898</v>
      </c>
      <c r="V407">
        <v>0.0308</v>
      </c>
      <c r="W407">
        <v>0.63317</v>
      </c>
    </row>
    <row r="408" spans="5:23" ht="12.75">
      <c r="E408">
        <v>1.5304</v>
      </c>
      <c r="F408">
        <v>6.6561</v>
      </c>
      <c r="G408">
        <v>0.12855</v>
      </c>
      <c r="I408">
        <v>0.25005</v>
      </c>
      <c r="J408">
        <v>1.5145</v>
      </c>
      <c r="K408">
        <v>0.03757</v>
      </c>
      <c r="M408">
        <v>0.25335</v>
      </c>
      <c r="N408">
        <v>0.3189</v>
      </c>
      <c r="O408">
        <v>0.8843</v>
      </c>
      <c r="Q408">
        <v>1.55933</v>
      </c>
      <c r="R408">
        <v>1.44916</v>
      </c>
      <c r="S408">
        <v>0.4111</v>
      </c>
      <c r="U408">
        <v>0.46672</v>
      </c>
      <c r="V408">
        <v>0.0513</v>
      </c>
      <c r="W408">
        <v>0.19812</v>
      </c>
    </row>
    <row r="409" spans="5:23" ht="12.75">
      <c r="E409">
        <v>3.1428</v>
      </c>
      <c r="F409">
        <v>1.5445</v>
      </c>
      <c r="G409">
        <v>0.7327</v>
      </c>
      <c r="I409">
        <v>1.83374</v>
      </c>
      <c r="J409">
        <v>2.9093</v>
      </c>
      <c r="K409">
        <v>0.01515</v>
      </c>
      <c r="M409">
        <v>0.38065</v>
      </c>
      <c r="N409">
        <v>1.3157</v>
      </c>
      <c r="O409">
        <v>1.1526</v>
      </c>
      <c r="Q409">
        <v>0.05425</v>
      </c>
      <c r="R409">
        <v>0.56883</v>
      </c>
      <c r="S409">
        <v>1.4445</v>
      </c>
      <c r="U409">
        <v>1.11044</v>
      </c>
      <c r="V409">
        <v>0.7024</v>
      </c>
      <c r="W409">
        <v>0.80451</v>
      </c>
    </row>
    <row r="410" spans="5:23" ht="12.75">
      <c r="E410">
        <v>1.7727</v>
      </c>
      <c r="F410">
        <v>0.5216</v>
      </c>
      <c r="G410">
        <v>2.26046</v>
      </c>
      <c r="I410">
        <v>0.23853</v>
      </c>
      <c r="J410">
        <v>0.1321</v>
      </c>
      <c r="K410">
        <v>0.56728</v>
      </c>
      <c r="M410">
        <v>0.95944</v>
      </c>
      <c r="N410">
        <v>1.952</v>
      </c>
      <c r="O410">
        <v>0.3429</v>
      </c>
      <c r="Q410">
        <v>0.35527</v>
      </c>
      <c r="R410">
        <v>0.01916</v>
      </c>
      <c r="S410">
        <v>1.3767</v>
      </c>
      <c r="U410">
        <v>2.10133</v>
      </c>
      <c r="V410">
        <v>5.1256</v>
      </c>
      <c r="W410">
        <v>2.00364</v>
      </c>
    </row>
    <row r="411" spans="5:23" ht="12.75">
      <c r="E411">
        <v>2.0144</v>
      </c>
      <c r="F411">
        <v>1.3485</v>
      </c>
      <c r="G411">
        <v>2.81174</v>
      </c>
      <c r="I411">
        <v>2.80679</v>
      </c>
      <c r="J411">
        <v>4.6876</v>
      </c>
      <c r="K411">
        <v>0.04459</v>
      </c>
      <c r="M411">
        <v>0.26497</v>
      </c>
      <c r="N411">
        <v>0.2104</v>
      </c>
      <c r="O411">
        <v>3.0214</v>
      </c>
      <c r="Q411">
        <v>0.33303</v>
      </c>
      <c r="R411">
        <v>0.00094</v>
      </c>
      <c r="S411">
        <v>1.1145</v>
      </c>
      <c r="U411">
        <v>0.86731</v>
      </c>
      <c r="V411">
        <v>0.5923</v>
      </c>
      <c r="W411">
        <v>0.61856</v>
      </c>
    </row>
    <row r="412" spans="5:23" ht="12.75">
      <c r="E412">
        <v>0.3398</v>
      </c>
      <c r="F412">
        <v>1.9746</v>
      </c>
      <c r="G412">
        <v>0.64244</v>
      </c>
      <c r="I412">
        <v>0.44832</v>
      </c>
      <c r="J412">
        <v>0.0232</v>
      </c>
      <c r="K412">
        <v>0.68496</v>
      </c>
      <c r="M412">
        <v>0.10634</v>
      </c>
      <c r="N412">
        <v>1.3911</v>
      </c>
      <c r="O412">
        <v>0.7032</v>
      </c>
      <c r="Q412">
        <v>5.24851</v>
      </c>
      <c r="R412">
        <v>0.11882</v>
      </c>
      <c r="S412">
        <v>0.427</v>
      </c>
      <c r="U412">
        <v>0.25493</v>
      </c>
      <c r="V412">
        <v>1.1814</v>
      </c>
      <c r="W412">
        <v>3.19561</v>
      </c>
    </row>
    <row r="413" spans="5:23" ht="12.75">
      <c r="E413">
        <v>0.0433</v>
      </c>
      <c r="F413">
        <v>0.9891</v>
      </c>
      <c r="G413">
        <v>0.04751</v>
      </c>
      <c r="I413">
        <v>2.32831</v>
      </c>
      <c r="J413">
        <v>0.5236</v>
      </c>
      <c r="K413">
        <v>0.47143</v>
      </c>
      <c r="M413">
        <v>2.3376</v>
      </c>
      <c r="N413">
        <v>2.7492</v>
      </c>
      <c r="O413">
        <v>0.1682</v>
      </c>
      <c r="Q413">
        <v>0.28694</v>
      </c>
      <c r="R413">
        <v>1.97232</v>
      </c>
      <c r="S413">
        <v>0.6631</v>
      </c>
      <c r="U413">
        <v>0.03982</v>
      </c>
      <c r="V413">
        <v>0.2039</v>
      </c>
      <c r="W413">
        <v>0.38454</v>
      </c>
    </row>
    <row r="414" spans="5:23" ht="12.75">
      <c r="E414">
        <v>1.1013</v>
      </c>
      <c r="F414">
        <v>1.0173</v>
      </c>
      <c r="G414">
        <v>1.56518</v>
      </c>
      <c r="I414">
        <v>0.79394</v>
      </c>
      <c r="J414">
        <v>1.8284</v>
      </c>
      <c r="K414">
        <v>0.63935</v>
      </c>
      <c r="M414">
        <v>0.10417</v>
      </c>
      <c r="N414">
        <v>0.6215</v>
      </c>
      <c r="O414">
        <v>1.6135</v>
      </c>
      <c r="Q414">
        <v>0.43334</v>
      </c>
      <c r="R414">
        <v>1.77883</v>
      </c>
      <c r="S414">
        <v>0.8977</v>
      </c>
      <c r="U414">
        <v>1.12859</v>
      </c>
      <c r="V414">
        <v>0.1189</v>
      </c>
      <c r="W414">
        <v>1.66337</v>
      </c>
    </row>
    <row r="415" spans="5:23" ht="12.75">
      <c r="E415">
        <v>1.4013</v>
      </c>
      <c r="F415">
        <v>1.2295</v>
      </c>
      <c r="G415">
        <v>0.61691</v>
      </c>
      <c r="I415">
        <v>2.32194</v>
      </c>
      <c r="J415">
        <v>0.5202</v>
      </c>
      <c r="K415">
        <v>0.28772</v>
      </c>
      <c r="M415">
        <v>1.42873</v>
      </c>
      <c r="N415">
        <v>1.0409</v>
      </c>
      <c r="O415">
        <v>0.0812</v>
      </c>
      <c r="Q415">
        <v>0.17281</v>
      </c>
      <c r="R415">
        <v>3.21184</v>
      </c>
      <c r="S415">
        <v>1.2469</v>
      </c>
      <c r="U415">
        <v>1.01653</v>
      </c>
      <c r="V415">
        <v>2.3581</v>
      </c>
      <c r="W415">
        <v>0.03537</v>
      </c>
    </row>
    <row r="416" spans="5:23" ht="12.75">
      <c r="E416">
        <v>2.7377</v>
      </c>
      <c r="F416">
        <v>6.0028</v>
      </c>
      <c r="G416">
        <v>1.4743</v>
      </c>
      <c r="I416">
        <v>0.75449</v>
      </c>
      <c r="J416">
        <v>0.4902</v>
      </c>
      <c r="K416">
        <v>0.14636</v>
      </c>
      <c r="M416">
        <v>0.16782</v>
      </c>
      <c r="N416">
        <v>3.0452</v>
      </c>
      <c r="O416">
        <v>1.3369</v>
      </c>
      <c r="Q416">
        <v>0.94344</v>
      </c>
      <c r="R416">
        <v>0.09234</v>
      </c>
      <c r="S416">
        <v>0.0556</v>
      </c>
      <c r="U416">
        <v>0.2981</v>
      </c>
      <c r="V416">
        <v>2.7213</v>
      </c>
      <c r="W416">
        <v>1.3286</v>
      </c>
    </row>
    <row r="417" spans="5:23" ht="12.75">
      <c r="E417">
        <v>0.1374</v>
      </c>
      <c r="F417">
        <v>0.1239</v>
      </c>
      <c r="G417">
        <v>1.24612</v>
      </c>
      <c r="I417">
        <v>1.23556</v>
      </c>
      <c r="J417">
        <v>3.5146</v>
      </c>
      <c r="K417">
        <v>3.44686</v>
      </c>
      <c r="M417">
        <v>1.43924</v>
      </c>
      <c r="N417">
        <v>2.7802</v>
      </c>
      <c r="O417">
        <v>7.597</v>
      </c>
      <c r="Q417">
        <v>0.01691</v>
      </c>
      <c r="R417">
        <v>3.3847</v>
      </c>
      <c r="S417">
        <v>0.3292</v>
      </c>
      <c r="U417">
        <v>3.5874</v>
      </c>
      <c r="V417">
        <v>1.236</v>
      </c>
      <c r="W417">
        <v>0.33548</v>
      </c>
    </row>
    <row r="418" spans="5:23" ht="12.75">
      <c r="E418">
        <v>0.2402</v>
      </c>
      <c r="F418">
        <v>0.5947</v>
      </c>
      <c r="G418">
        <v>0.24301</v>
      </c>
      <c r="I418">
        <v>1.01566</v>
      </c>
      <c r="J418">
        <v>0.5704</v>
      </c>
      <c r="K418">
        <v>0.56167</v>
      </c>
      <c r="M418">
        <v>0.54731</v>
      </c>
      <c r="N418">
        <v>0.7097</v>
      </c>
      <c r="O418">
        <v>0.6022</v>
      </c>
      <c r="Q418">
        <v>0.71787</v>
      </c>
      <c r="R418">
        <v>4.46951</v>
      </c>
      <c r="S418">
        <v>0.2885</v>
      </c>
      <c r="U418">
        <v>0.40107</v>
      </c>
      <c r="V418">
        <v>3.8525</v>
      </c>
      <c r="W418">
        <v>1.1129</v>
      </c>
    </row>
    <row r="419" spans="5:23" ht="12.75">
      <c r="E419">
        <v>0.9132</v>
      </c>
      <c r="F419">
        <v>0.0757</v>
      </c>
      <c r="G419">
        <v>0.43048</v>
      </c>
      <c r="I419">
        <v>2.20744</v>
      </c>
      <c r="J419">
        <v>0.7658</v>
      </c>
      <c r="K419">
        <v>1.16584</v>
      </c>
      <c r="M419">
        <v>0.79617</v>
      </c>
      <c r="N419">
        <v>0.0942</v>
      </c>
      <c r="O419">
        <v>3.8425</v>
      </c>
      <c r="Q419">
        <v>0.73258</v>
      </c>
      <c r="R419">
        <v>0.11385</v>
      </c>
      <c r="S419">
        <v>0.7897</v>
      </c>
      <c r="U419">
        <v>1.00597</v>
      </c>
      <c r="V419">
        <v>0.7991</v>
      </c>
      <c r="W419">
        <v>0.45509</v>
      </c>
    </row>
    <row r="420" spans="5:23" ht="12.75">
      <c r="E420">
        <v>0.0781</v>
      </c>
      <c r="F420">
        <v>0.0594</v>
      </c>
      <c r="G420">
        <v>1.06387</v>
      </c>
      <c r="I420">
        <v>0.25521</v>
      </c>
      <c r="J420">
        <v>0.7022</v>
      </c>
      <c r="K420">
        <v>3.94413</v>
      </c>
      <c r="M420">
        <v>1.28804</v>
      </c>
      <c r="N420">
        <v>0.3292</v>
      </c>
      <c r="O420">
        <v>0.7604</v>
      </c>
      <c r="Q420">
        <v>0.73409</v>
      </c>
      <c r="R420">
        <v>0.09361</v>
      </c>
      <c r="S420">
        <v>0.6516</v>
      </c>
      <c r="U420">
        <v>0.90388</v>
      </c>
      <c r="V420">
        <v>0.8076</v>
      </c>
      <c r="W420">
        <v>0.85743</v>
      </c>
    </row>
    <row r="421" spans="5:23" ht="12.75">
      <c r="E421">
        <v>1.0863</v>
      </c>
      <c r="F421">
        <v>3.2026</v>
      </c>
      <c r="G421">
        <v>2.46872</v>
      </c>
      <c r="I421">
        <v>0.24341</v>
      </c>
      <c r="J421">
        <v>0.5904</v>
      </c>
      <c r="K421">
        <v>1.15201</v>
      </c>
      <c r="M421">
        <v>0.19183</v>
      </c>
      <c r="N421">
        <v>0.2757</v>
      </c>
      <c r="O421">
        <v>0.0169</v>
      </c>
      <c r="Q421">
        <v>0.67808</v>
      </c>
      <c r="R421">
        <v>0.00023</v>
      </c>
      <c r="S421">
        <v>0.7757</v>
      </c>
      <c r="U421">
        <v>0.97632</v>
      </c>
      <c r="V421">
        <v>0.7631</v>
      </c>
      <c r="W421">
        <v>0.17774</v>
      </c>
    </row>
    <row r="422" spans="5:23" ht="12.75">
      <c r="E422">
        <v>0.1202</v>
      </c>
      <c r="F422">
        <v>0.7611</v>
      </c>
      <c r="G422">
        <v>0.95945</v>
      </c>
      <c r="I422">
        <v>0.67627</v>
      </c>
      <c r="J422">
        <v>1.8249</v>
      </c>
      <c r="K422">
        <v>1.38913</v>
      </c>
      <c r="M422">
        <v>0.23509</v>
      </c>
      <c r="N422">
        <v>2.4571</v>
      </c>
      <c r="O422">
        <v>3.2626</v>
      </c>
      <c r="Q422">
        <v>3.82052</v>
      </c>
      <c r="R422">
        <v>0.16335</v>
      </c>
      <c r="S422">
        <v>0.8512</v>
      </c>
      <c r="U422">
        <v>4.43909</v>
      </c>
      <c r="V422">
        <v>1.5927</v>
      </c>
      <c r="W422">
        <v>0.40079</v>
      </c>
    </row>
    <row r="423" spans="5:23" ht="12.75">
      <c r="E423">
        <v>0.4379</v>
      </c>
      <c r="F423">
        <v>0.2668</v>
      </c>
      <c r="G423">
        <v>0.4718</v>
      </c>
      <c r="I423">
        <v>1.07037</v>
      </c>
      <c r="J423">
        <v>0.0114</v>
      </c>
      <c r="K423">
        <v>0.14325</v>
      </c>
      <c r="M423">
        <v>0.58488</v>
      </c>
      <c r="N423">
        <v>0.3876</v>
      </c>
      <c r="O423">
        <v>0.2328</v>
      </c>
      <c r="Q423">
        <v>0.02427</v>
      </c>
      <c r="R423">
        <v>0.0574</v>
      </c>
      <c r="S423">
        <v>0.1874</v>
      </c>
      <c r="U423">
        <v>0.41772</v>
      </c>
      <c r="V423">
        <v>0.0766</v>
      </c>
      <c r="W423">
        <v>1.26097</v>
      </c>
    </row>
    <row r="424" spans="5:23" ht="12.75">
      <c r="E424">
        <v>4.4958</v>
      </c>
      <c r="F424">
        <v>0.7199</v>
      </c>
      <c r="G424">
        <v>1.77267</v>
      </c>
      <c r="I424">
        <v>0.06392</v>
      </c>
      <c r="J424">
        <v>0.021</v>
      </c>
      <c r="K424">
        <v>4.36717</v>
      </c>
      <c r="M424">
        <v>1.12603</v>
      </c>
      <c r="N424">
        <v>2.0743</v>
      </c>
      <c r="O424">
        <v>0.6106</v>
      </c>
      <c r="Q424">
        <v>0.65401</v>
      </c>
      <c r="R424">
        <v>0.1449</v>
      </c>
      <c r="S424">
        <v>0.4398</v>
      </c>
      <c r="U424">
        <v>0.50622</v>
      </c>
      <c r="V424">
        <v>0.3495</v>
      </c>
      <c r="W424">
        <v>0.23645</v>
      </c>
    </row>
    <row r="425" spans="5:23" ht="12.75">
      <c r="E425">
        <v>2.0368</v>
      </c>
      <c r="F425">
        <v>1.3609</v>
      </c>
      <c r="G425">
        <v>1.3086</v>
      </c>
      <c r="I425">
        <v>0.28911</v>
      </c>
      <c r="J425">
        <v>0.0382</v>
      </c>
      <c r="K425">
        <v>0.17003</v>
      </c>
      <c r="M425">
        <v>1.68222</v>
      </c>
      <c r="N425">
        <v>2.4365</v>
      </c>
      <c r="O425">
        <v>0.3026</v>
      </c>
      <c r="Q425">
        <v>0.81797</v>
      </c>
      <c r="R425">
        <v>0.07071</v>
      </c>
      <c r="S425">
        <v>1.8735</v>
      </c>
      <c r="U425">
        <v>1.92819</v>
      </c>
      <c r="V425">
        <v>0.0778</v>
      </c>
      <c r="W425">
        <v>0.21782</v>
      </c>
    </row>
    <row r="426" spans="5:23" ht="12.75">
      <c r="E426">
        <v>0.7083</v>
      </c>
      <c r="F426">
        <v>3.7014</v>
      </c>
      <c r="G426">
        <v>1.66928</v>
      </c>
      <c r="I426">
        <v>0.15138</v>
      </c>
      <c r="J426">
        <v>0.7365</v>
      </c>
      <c r="K426">
        <v>0.02261</v>
      </c>
      <c r="M426">
        <v>0.09889</v>
      </c>
      <c r="N426">
        <v>0.2645</v>
      </c>
      <c r="O426">
        <v>0.5646</v>
      </c>
      <c r="Q426">
        <v>1.80519</v>
      </c>
      <c r="R426">
        <v>0.31186</v>
      </c>
      <c r="S426">
        <v>0.2741</v>
      </c>
      <c r="U426">
        <v>0.25833</v>
      </c>
      <c r="V426">
        <v>0.0021</v>
      </c>
      <c r="W426">
        <v>0.97087</v>
      </c>
    </row>
    <row r="427" spans="5:23" ht="12.75">
      <c r="E427">
        <v>0.9292</v>
      </c>
      <c r="F427">
        <v>0.5576</v>
      </c>
      <c r="G427">
        <v>0.00807</v>
      </c>
      <c r="I427">
        <v>0.77365</v>
      </c>
      <c r="J427">
        <v>0.2424</v>
      </c>
      <c r="K427">
        <v>0.86669</v>
      </c>
      <c r="M427">
        <v>1.60088</v>
      </c>
      <c r="N427">
        <v>0.006</v>
      </c>
      <c r="O427">
        <v>0.4219</v>
      </c>
      <c r="Q427">
        <v>2.26158</v>
      </c>
      <c r="R427">
        <v>1.51553</v>
      </c>
      <c r="S427">
        <v>0.2444</v>
      </c>
      <c r="U427">
        <v>0.33728</v>
      </c>
      <c r="V427">
        <v>0.1065</v>
      </c>
      <c r="W427">
        <v>1.94671</v>
      </c>
    </row>
    <row r="428" spans="5:23" ht="12.75">
      <c r="E428">
        <v>5.822</v>
      </c>
      <c r="F428">
        <v>0.4901</v>
      </c>
      <c r="G428">
        <v>0.68594</v>
      </c>
      <c r="I428">
        <v>0.08485</v>
      </c>
      <c r="J428">
        <v>2.624</v>
      </c>
      <c r="K428">
        <v>1.07759</v>
      </c>
      <c r="M428">
        <v>2.57344</v>
      </c>
      <c r="N428">
        <v>0.7006</v>
      </c>
      <c r="O428">
        <v>1.5563</v>
      </c>
      <c r="Q428">
        <v>2.40595</v>
      </c>
      <c r="R428">
        <v>1.02635</v>
      </c>
      <c r="S428">
        <v>0.5236</v>
      </c>
      <c r="U428">
        <v>0.41782</v>
      </c>
      <c r="V428">
        <v>3.4224</v>
      </c>
      <c r="W428">
        <v>1.77142</v>
      </c>
    </row>
    <row r="429" spans="5:23" ht="12.75">
      <c r="E429">
        <v>1.0673</v>
      </c>
      <c r="F429">
        <v>0.9043</v>
      </c>
      <c r="G429">
        <v>1.9993</v>
      </c>
      <c r="I429">
        <v>0.50188</v>
      </c>
      <c r="J429">
        <v>0.0763</v>
      </c>
      <c r="K429">
        <v>1.07325</v>
      </c>
      <c r="M429">
        <v>0.17991</v>
      </c>
      <c r="N429">
        <v>1.5779</v>
      </c>
      <c r="O429">
        <v>4.3643</v>
      </c>
      <c r="Q429">
        <v>0.68934</v>
      </c>
      <c r="R429">
        <v>0.02476</v>
      </c>
      <c r="S429">
        <v>2.378</v>
      </c>
      <c r="U429">
        <v>0.82785</v>
      </c>
      <c r="V429">
        <v>1.8357</v>
      </c>
      <c r="W429">
        <v>0.05446</v>
      </c>
    </row>
    <row r="430" spans="5:23" ht="12.75">
      <c r="E430">
        <v>0.1878</v>
      </c>
      <c r="F430">
        <v>0.7163</v>
      </c>
      <c r="G430">
        <v>1.22281</v>
      </c>
      <c r="I430">
        <v>0.36212</v>
      </c>
      <c r="J430">
        <v>1.3754</v>
      </c>
      <c r="K430">
        <v>0.13385</v>
      </c>
      <c r="M430">
        <v>0.05777</v>
      </c>
      <c r="N430">
        <v>7.9599</v>
      </c>
      <c r="O430">
        <v>0.54</v>
      </c>
      <c r="Q430">
        <v>0.00151</v>
      </c>
      <c r="R430">
        <v>1.25583</v>
      </c>
      <c r="S430">
        <v>1.8022</v>
      </c>
      <c r="U430">
        <v>0.22731</v>
      </c>
      <c r="V430">
        <v>2.6995</v>
      </c>
      <c r="W430">
        <v>1.7458</v>
      </c>
    </row>
    <row r="431" spans="5:23" ht="12.75">
      <c r="E431">
        <v>0.5492</v>
      </c>
      <c r="F431">
        <v>1.171</v>
      </c>
      <c r="G431">
        <v>0.08717</v>
      </c>
      <c r="I431">
        <v>0.14608</v>
      </c>
      <c r="J431">
        <v>0.0815</v>
      </c>
      <c r="K431">
        <v>0.25347</v>
      </c>
      <c r="M431">
        <v>0.24619</v>
      </c>
      <c r="N431">
        <v>0.2446</v>
      </c>
      <c r="O431">
        <v>1.6499</v>
      </c>
      <c r="Q431">
        <v>0.6508</v>
      </c>
      <c r="R431">
        <v>0.2978</v>
      </c>
      <c r="S431">
        <v>0.117</v>
      </c>
      <c r="U431">
        <v>0.45878</v>
      </c>
      <c r="V431">
        <v>7.1355</v>
      </c>
      <c r="W431">
        <v>0.43315</v>
      </c>
    </row>
    <row r="432" spans="5:23" ht="12.75">
      <c r="E432">
        <v>2.241</v>
      </c>
      <c r="F432">
        <v>2.5573</v>
      </c>
      <c r="G432">
        <v>0.54898</v>
      </c>
      <c r="I432">
        <v>1.20426</v>
      </c>
      <c r="J432">
        <v>0.3902</v>
      </c>
      <c r="K432">
        <v>2.77151</v>
      </c>
      <c r="M432">
        <v>0.55475</v>
      </c>
      <c r="N432">
        <v>0.0737</v>
      </c>
      <c r="O432">
        <v>0.0558</v>
      </c>
      <c r="Q432">
        <v>0.40881</v>
      </c>
      <c r="R432">
        <v>0.94625</v>
      </c>
      <c r="S432">
        <v>1.083</v>
      </c>
      <c r="U432">
        <v>0.36743</v>
      </c>
      <c r="V432">
        <v>0.8474</v>
      </c>
      <c r="W432">
        <v>0.80571</v>
      </c>
    </row>
    <row r="433" spans="5:23" ht="12.75">
      <c r="E433">
        <v>0.1577</v>
      </c>
      <c r="F433">
        <v>1.9991</v>
      </c>
      <c r="G433">
        <v>0.5375</v>
      </c>
      <c r="I433">
        <v>0.97209</v>
      </c>
      <c r="J433">
        <v>0.0285</v>
      </c>
      <c r="K433">
        <v>6.65747</v>
      </c>
      <c r="M433">
        <v>0.27241</v>
      </c>
      <c r="N433">
        <v>1.0087</v>
      </c>
      <c r="O433">
        <v>1.2293</v>
      </c>
      <c r="Q433">
        <v>1.08135</v>
      </c>
      <c r="R433">
        <v>4.97238</v>
      </c>
      <c r="S433">
        <v>0.6992</v>
      </c>
      <c r="U433">
        <v>0.52723</v>
      </c>
      <c r="V433">
        <v>1.7338</v>
      </c>
      <c r="W433">
        <v>0.76121</v>
      </c>
    </row>
    <row r="434" spans="5:23" ht="12.75">
      <c r="E434">
        <v>1.5358</v>
      </c>
      <c r="F434">
        <v>0.1741</v>
      </c>
      <c r="G434">
        <v>0.39826</v>
      </c>
      <c r="I434">
        <v>3.19428</v>
      </c>
      <c r="J434">
        <v>0.1573</v>
      </c>
      <c r="K434">
        <v>0.30435</v>
      </c>
      <c r="M434">
        <v>0.57531</v>
      </c>
      <c r="N434">
        <v>1.4757</v>
      </c>
      <c r="O434">
        <v>2.7276</v>
      </c>
      <c r="Q434">
        <v>0.38061</v>
      </c>
      <c r="R434">
        <v>0.3022</v>
      </c>
      <c r="S434">
        <v>0.798</v>
      </c>
      <c r="U434">
        <v>0.46202</v>
      </c>
      <c r="V434">
        <v>0.1953</v>
      </c>
      <c r="W434">
        <v>0.65781</v>
      </c>
    </row>
    <row r="435" spans="5:23" ht="12.75">
      <c r="E435">
        <v>1.2491</v>
      </c>
      <c r="F435">
        <v>0.214</v>
      </c>
      <c r="G435">
        <v>0.53088</v>
      </c>
      <c r="I435">
        <v>2.15768</v>
      </c>
      <c r="J435">
        <v>0.4369</v>
      </c>
      <c r="K435">
        <v>0.71271</v>
      </c>
      <c r="M435">
        <v>2.06508</v>
      </c>
      <c r="N435">
        <v>4.4753</v>
      </c>
      <c r="O435">
        <v>1.8828</v>
      </c>
      <c r="Q435">
        <v>1.22559</v>
      </c>
      <c r="R435">
        <v>1.0578</v>
      </c>
      <c r="S435">
        <v>0.7482</v>
      </c>
      <c r="U435">
        <v>0.13595</v>
      </c>
      <c r="V435">
        <v>0.0547</v>
      </c>
      <c r="W435">
        <v>2.3844</v>
      </c>
    </row>
    <row r="436" spans="5:23" ht="12.75">
      <c r="E436">
        <v>0.8394</v>
      </c>
      <c r="F436">
        <v>2.8019</v>
      </c>
      <c r="G436">
        <v>2.23245</v>
      </c>
      <c r="I436">
        <v>0.86061</v>
      </c>
      <c r="J436">
        <v>0.8202</v>
      </c>
      <c r="K436">
        <v>2.40005</v>
      </c>
      <c r="M436">
        <v>0.46777</v>
      </c>
      <c r="N436">
        <v>0.5522</v>
      </c>
      <c r="O436">
        <v>1.3735</v>
      </c>
      <c r="Q436">
        <v>1.63008</v>
      </c>
      <c r="R436">
        <v>1.14586</v>
      </c>
      <c r="S436">
        <v>2.756</v>
      </c>
      <c r="U436">
        <v>1.19891</v>
      </c>
      <c r="V436">
        <v>2.1107</v>
      </c>
      <c r="W436">
        <v>1.04218</v>
      </c>
    </row>
    <row r="437" spans="5:23" ht="12.75">
      <c r="E437">
        <v>1.1666</v>
      </c>
      <c r="F437">
        <v>0.355</v>
      </c>
      <c r="G437">
        <v>1.52612</v>
      </c>
      <c r="I437">
        <v>0.33327</v>
      </c>
      <c r="J437">
        <v>0.8244</v>
      </c>
      <c r="K437">
        <v>1.02669</v>
      </c>
      <c r="M437">
        <v>0.59043</v>
      </c>
      <c r="N437">
        <v>0.5655</v>
      </c>
      <c r="O437">
        <v>0.7423</v>
      </c>
      <c r="Q437">
        <v>1.05214</v>
      </c>
      <c r="R437">
        <v>1.97294</v>
      </c>
      <c r="S437">
        <v>1.9139</v>
      </c>
      <c r="U437">
        <v>3.78462</v>
      </c>
      <c r="V437">
        <v>0.0652</v>
      </c>
      <c r="W437">
        <v>0.12345</v>
      </c>
    </row>
    <row r="438" spans="5:23" ht="12.75">
      <c r="E438">
        <v>0.1334</v>
      </c>
      <c r="F438">
        <v>0.0746</v>
      </c>
      <c r="G438">
        <v>0.81065</v>
      </c>
      <c r="I438">
        <v>0.30048</v>
      </c>
      <c r="J438">
        <v>0.0187</v>
      </c>
      <c r="K438">
        <v>0.72284</v>
      </c>
      <c r="M438">
        <v>0.24485</v>
      </c>
      <c r="N438">
        <v>0.2169</v>
      </c>
      <c r="O438">
        <v>0.0695</v>
      </c>
      <c r="Q438">
        <v>0.99393</v>
      </c>
      <c r="R438">
        <v>1.61175</v>
      </c>
      <c r="S438">
        <v>1.7963</v>
      </c>
      <c r="U438">
        <v>0.71858</v>
      </c>
      <c r="V438">
        <v>0.8012</v>
      </c>
      <c r="W438">
        <v>2.91857</v>
      </c>
    </row>
    <row r="439" spans="5:23" ht="12.75">
      <c r="E439">
        <v>1.5507</v>
      </c>
      <c r="F439">
        <v>0.4693</v>
      </c>
      <c r="G439">
        <v>0.66213</v>
      </c>
      <c r="I439">
        <v>0.18127</v>
      </c>
      <c r="J439">
        <v>0.9429</v>
      </c>
      <c r="K439">
        <v>1.21093</v>
      </c>
      <c r="M439">
        <v>0.08328</v>
      </c>
      <c r="N439">
        <v>0.8115</v>
      </c>
      <c r="O439">
        <v>0.8323</v>
      </c>
      <c r="Q439">
        <v>0.08402</v>
      </c>
      <c r="R439">
        <v>0.94592</v>
      </c>
      <c r="S439">
        <v>4.3656</v>
      </c>
      <c r="U439">
        <v>0.37655</v>
      </c>
      <c r="V439">
        <v>2.324</v>
      </c>
      <c r="W439">
        <v>0.26961</v>
      </c>
    </row>
    <row r="440" spans="5:23" ht="12.75">
      <c r="E440">
        <v>1.6658</v>
      </c>
      <c r="F440">
        <v>0.0692</v>
      </c>
      <c r="G440">
        <v>0.36974</v>
      </c>
      <c r="I440">
        <v>2.40174</v>
      </c>
      <c r="J440">
        <v>1.4249</v>
      </c>
      <c r="K440">
        <v>2.37126</v>
      </c>
      <c r="M440">
        <v>0.24949</v>
      </c>
      <c r="N440">
        <v>0.0056</v>
      </c>
      <c r="O440">
        <v>0.0483</v>
      </c>
      <c r="Q440">
        <v>1.19681</v>
      </c>
      <c r="R440">
        <v>0.32021</v>
      </c>
      <c r="S440">
        <v>0.0601</v>
      </c>
      <c r="U440">
        <v>1.28937</v>
      </c>
      <c r="V440">
        <v>0.0488</v>
      </c>
      <c r="W440">
        <v>1.95495</v>
      </c>
    </row>
    <row r="441" spans="5:23" ht="12.75">
      <c r="E441">
        <v>2.0273</v>
      </c>
      <c r="F441">
        <v>0.0292</v>
      </c>
      <c r="G441">
        <v>0.27369</v>
      </c>
      <c r="I441">
        <v>1.53091</v>
      </c>
      <c r="J441">
        <v>0.0002</v>
      </c>
      <c r="K441">
        <v>0.97642</v>
      </c>
      <c r="M441">
        <v>0.85586</v>
      </c>
      <c r="N441">
        <v>0.2077</v>
      </c>
      <c r="O441">
        <v>0.0748</v>
      </c>
      <c r="Q441">
        <v>0.0537</v>
      </c>
      <c r="R441">
        <v>0.95128</v>
      </c>
      <c r="S441">
        <v>2.5363</v>
      </c>
      <c r="U441">
        <v>3.45716</v>
      </c>
      <c r="V441">
        <v>0.0726</v>
      </c>
      <c r="W441">
        <v>0.00835</v>
      </c>
    </row>
    <row r="442" spans="5:23" ht="12.75">
      <c r="E442">
        <v>0.4012</v>
      </c>
      <c r="F442">
        <v>1.5528</v>
      </c>
      <c r="G442">
        <v>0.57672</v>
      </c>
      <c r="I442">
        <v>3.57905</v>
      </c>
      <c r="J442">
        <v>0.0569</v>
      </c>
      <c r="K442">
        <v>0.13741</v>
      </c>
      <c r="M442">
        <v>0.25303</v>
      </c>
      <c r="N442">
        <v>0.2327</v>
      </c>
      <c r="O442">
        <v>0.2445</v>
      </c>
      <c r="Q442">
        <v>0.16052</v>
      </c>
      <c r="R442">
        <v>0.02763</v>
      </c>
      <c r="S442">
        <v>0.566</v>
      </c>
      <c r="U442">
        <v>0.30939</v>
      </c>
      <c r="V442">
        <v>0.0653</v>
      </c>
      <c r="W442">
        <v>0.11481</v>
      </c>
    </row>
    <row r="443" spans="5:23" ht="12.75">
      <c r="E443">
        <v>1.0111</v>
      </c>
      <c r="F443">
        <v>1.6489</v>
      </c>
      <c r="G443">
        <v>1.69692</v>
      </c>
      <c r="I443">
        <v>1.804</v>
      </c>
      <c r="J443">
        <v>0.0195</v>
      </c>
      <c r="K443">
        <v>0.37315</v>
      </c>
      <c r="M443">
        <v>0.27522</v>
      </c>
      <c r="N443">
        <v>0.2226</v>
      </c>
      <c r="O443">
        <v>0.7533</v>
      </c>
      <c r="Q443">
        <v>0.50494</v>
      </c>
      <c r="R443">
        <v>0.32167</v>
      </c>
      <c r="S443">
        <v>0.8807</v>
      </c>
      <c r="U443">
        <v>0.55202</v>
      </c>
      <c r="V443">
        <v>5.0247</v>
      </c>
      <c r="W443">
        <v>2.94078</v>
      </c>
    </row>
    <row r="444" spans="5:23" ht="12.75">
      <c r="E444">
        <v>0.2818</v>
      </c>
      <c r="F444">
        <v>0.5497</v>
      </c>
      <c r="G444">
        <v>0.25917</v>
      </c>
      <c r="I444">
        <v>0.03991</v>
      </c>
      <c r="J444">
        <v>1.137</v>
      </c>
      <c r="K444">
        <v>0.58218</v>
      </c>
      <c r="M444">
        <v>1.03187</v>
      </c>
      <c r="N444">
        <v>2.0322</v>
      </c>
      <c r="O444">
        <v>0.1218</v>
      </c>
      <c r="Q444">
        <v>0.09684</v>
      </c>
      <c r="R444">
        <v>0.00807</v>
      </c>
      <c r="S444">
        <v>0.1191</v>
      </c>
      <c r="U444">
        <v>2.08254</v>
      </c>
      <c r="V444">
        <v>4.9656</v>
      </c>
      <c r="W444">
        <v>0.11264</v>
      </c>
    </row>
    <row r="445" spans="5:23" ht="12.75">
      <c r="E445">
        <v>1.1524</v>
      </c>
      <c r="F445">
        <v>0.0543</v>
      </c>
      <c r="G445">
        <v>1.16593</v>
      </c>
      <c r="I445">
        <v>0.78698</v>
      </c>
      <c r="J445">
        <v>0.0806</v>
      </c>
      <c r="K445">
        <v>2.40797</v>
      </c>
      <c r="M445">
        <v>2.69716</v>
      </c>
      <c r="N445">
        <v>0.316</v>
      </c>
      <c r="O445">
        <v>1.4819</v>
      </c>
      <c r="Q445">
        <v>2.31383</v>
      </c>
      <c r="R445">
        <v>2.42584</v>
      </c>
      <c r="S445">
        <v>2.8278</v>
      </c>
      <c r="U445">
        <v>0.65998</v>
      </c>
      <c r="V445">
        <v>0.1465</v>
      </c>
      <c r="W445">
        <v>0.74295</v>
      </c>
    </row>
    <row r="446" spans="5:23" ht="12.75">
      <c r="E446">
        <v>0.11</v>
      </c>
      <c r="F446">
        <v>0.3984</v>
      </c>
      <c r="G446">
        <v>0.13077</v>
      </c>
      <c r="I446">
        <v>2.31734</v>
      </c>
      <c r="J446">
        <v>0.0249</v>
      </c>
      <c r="K446">
        <v>0.90338</v>
      </c>
      <c r="M446">
        <v>0.83967</v>
      </c>
      <c r="N446">
        <v>0.0667</v>
      </c>
      <c r="O446">
        <v>0.1582</v>
      </c>
      <c r="Q446">
        <v>1.03675</v>
      </c>
      <c r="R446">
        <v>0.24003</v>
      </c>
      <c r="S446">
        <v>0.3209</v>
      </c>
      <c r="U446">
        <v>4.05213</v>
      </c>
      <c r="V446">
        <v>1.0862</v>
      </c>
      <c r="W446">
        <v>2.73478</v>
      </c>
    </row>
    <row r="447" spans="5:23" ht="12.75">
      <c r="E447">
        <v>0.0667</v>
      </c>
      <c r="F447">
        <v>1.8335</v>
      </c>
      <c r="G447">
        <v>0.13894</v>
      </c>
      <c r="I447">
        <v>0.42989</v>
      </c>
      <c r="J447">
        <v>0.6226</v>
      </c>
      <c r="K447">
        <v>3.76424</v>
      </c>
      <c r="M447">
        <v>4.57818</v>
      </c>
      <c r="N447">
        <v>0.5729</v>
      </c>
      <c r="O447">
        <v>1.0283</v>
      </c>
      <c r="Q447">
        <v>0.15155</v>
      </c>
      <c r="R447">
        <v>0.0431</v>
      </c>
      <c r="S447">
        <v>3.8101</v>
      </c>
      <c r="U447">
        <v>0.00584</v>
      </c>
      <c r="V447">
        <v>0.4524</v>
      </c>
      <c r="W447">
        <v>1.15836</v>
      </c>
    </row>
    <row r="448" spans="5:23" ht="12.75">
      <c r="E448">
        <v>0.7462</v>
      </c>
      <c r="F448">
        <v>0.4178</v>
      </c>
      <c r="G448">
        <v>0.82198</v>
      </c>
      <c r="I448">
        <v>0.72484</v>
      </c>
      <c r="J448">
        <v>1.85</v>
      </c>
      <c r="K448">
        <v>2.45939</v>
      </c>
      <c r="M448">
        <v>0.58944</v>
      </c>
      <c r="N448">
        <v>0.6307</v>
      </c>
      <c r="O448">
        <v>0.4341</v>
      </c>
      <c r="Q448">
        <v>0.21601</v>
      </c>
      <c r="R448">
        <v>1.06344</v>
      </c>
      <c r="S448">
        <v>0.1932</v>
      </c>
      <c r="U448">
        <v>1.29921</v>
      </c>
      <c r="V448">
        <v>0.0531</v>
      </c>
      <c r="W448">
        <v>0.34567</v>
      </c>
    </row>
    <row r="449" spans="5:23" ht="12.75">
      <c r="E449">
        <v>0.0972</v>
      </c>
      <c r="F449">
        <v>0.88</v>
      </c>
      <c r="G449">
        <v>2.15938</v>
      </c>
      <c r="I449">
        <v>1.17118</v>
      </c>
      <c r="J449">
        <v>0.1761</v>
      </c>
      <c r="K449">
        <v>1.08471</v>
      </c>
      <c r="M449">
        <v>0.67912</v>
      </c>
      <c r="N449">
        <v>4.836</v>
      </c>
      <c r="O449">
        <v>1.2063</v>
      </c>
      <c r="Q449">
        <v>0.24171</v>
      </c>
      <c r="R449">
        <v>0.09051</v>
      </c>
      <c r="S449">
        <v>0.203</v>
      </c>
      <c r="U449">
        <v>0.47244</v>
      </c>
      <c r="V449">
        <v>0.0058</v>
      </c>
      <c r="W449">
        <v>0.82394</v>
      </c>
    </row>
    <row r="450" spans="5:23" ht="12.75">
      <c r="E450">
        <v>0.6462</v>
      </c>
      <c r="F450">
        <v>1.1833</v>
      </c>
      <c r="G450">
        <v>0.28175</v>
      </c>
      <c r="I450">
        <v>0.18863</v>
      </c>
      <c r="J450">
        <v>0.6187</v>
      </c>
      <c r="K450">
        <v>1.40079</v>
      </c>
      <c r="M450">
        <v>0.04339</v>
      </c>
      <c r="N450">
        <v>1.4406</v>
      </c>
      <c r="O450">
        <v>1.0039</v>
      </c>
      <c r="Q450">
        <v>0.00146</v>
      </c>
      <c r="R450">
        <v>0.39145</v>
      </c>
      <c r="S450">
        <v>1.0941</v>
      </c>
      <c r="U450">
        <v>0.14099</v>
      </c>
      <c r="V450">
        <v>0.2671</v>
      </c>
      <c r="W450">
        <v>2.52725</v>
      </c>
    </row>
    <row r="451" spans="5:23" ht="12.75">
      <c r="E451">
        <v>0.4172</v>
      </c>
      <c r="F451">
        <v>2.2966</v>
      </c>
      <c r="G451">
        <v>0.48644</v>
      </c>
      <c r="I451">
        <v>0.3869</v>
      </c>
      <c r="J451">
        <v>0.8742</v>
      </c>
      <c r="K451">
        <v>1.67905</v>
      </c>
      <c r="M451">
        <v>1.26518</v>
      </c>
      <c r="N451">
        <v>0.0003</v>
      </c>
      <c r="O451">
        <v>5.8563</v>
      </c>
      <c r="Q451">
        <v>0.23371</v>
      </c>
      <c r="R451">
        <v>1.19246</v>
      </c>
      <c r="S451">
        <v>0.9093</v>
      </c>
      <c r="U451">
        <v>0.49755</v>
      </c>
      <c r="V451">
        <v>1.4485</v>
      </c>
      <c r="W451">
        <v>0.70409</v>
      </c>
    </row>
    <row r="452" spans="5:23" ht="12.75">
      <c r="E452">
        <v>0.1816</v>
      </c>
      <c r="F452">
        <v>1.8764</v>
      </c>
      <c r="G452">
        <v>0.66027</v>
      </c>
      <c r="I452">
        <v>0.26912</v>
      </c>
      <c r="J452">
        <v>0.288</v>
      </c>
      <c r="K452">
        <v>1.1486</v>
      </c>
      <c r="M452">
        <v>0.22451</v>
      </c>
      <c r="N452">
        <v>1.7685</v>
      </c>
      <c r="O452">
        <v>2.3416</v>
      </c>
      <c r="Q452">
        <v>1.92648</v>
      </c>
      <c r="R452">
        <v>0.20903</v>
      </c>
      <c r="S452">
        <v>1.1663</v>
      </c>
      <c r="U452">
        <v>2.39428</v>
      </c>
      <c r="V452">
        <v>1.3785</v>
      </c>
      <c r="W452">
        <v>3.13875</v>
      </c>
    </row>
    <row r="453" spans="5:23" ht="12.75">
      <c r="E453">
        <v>3.2301</v>
      </c>
      <c r="F453">
        <v>0.3226</v>
      </c>
      <c r="G453">
        <v>1.60306</v>
      </c>
      <c r="I453">
        <v>1.47482</v>
      </c>
      <c r="J453">
        <v>0.9041</v>
      </c>
      <c r="K453">
        <v>1.58344</v>
      </c>
      <c r="M453">
        <v>1.12734</v>
      </c>
      <c r="N453">
        <v>0.1862</v>
      </c>
      <c r="O453">
        <v>0.6276</v>
      </c>
      <c r="Q453">
        <v>0.13743</v>
      </c>
      <c r="R453">
        <v>0.31582</v>
      </c>
      <c r="S453">
        <v>0.7319</v>
      </c>
      <c r="U453">
        <v>2.58874</v>
      </c>
      <c r="V453">
        <v>0.1353</v>
      </c>
      <c r="W453">
        <v>1.41486</v>
      </c>
    </row>
    <row r="454" spans="5:23" ht="12.75">
      <c r="E454">
        <v>1.2206</v>
      </c>
      <c r="F454">
        <v>0.0412</v>
      </c>
      <c r="G454">
        <v>1.40179</v>
      </c>
      <c r="I454">
        <v>0.13383</v>
      </c>
      <c r="J454">
        <v>1.6343</v>
      </c>
      <c r="K454">
        <v>2.31271</v>
      </c>
      <c r="M454">
        <v>0.28922</v>
      </c>
      <c r="N454">
        <v>0.5962</v>
      </c>
      <c r="O454">
        <v>0.2611</v>
      </c>
      <c r="Q454">
        <v>0.12001</v>
      </c>
      <c r="R454">
        <v>2.30181</v>
      </c>
      <c r="S454">
        <v>0.2621</v>
      </c>
      <c r="U454">
        <v>0.05595</v>
      </c>
      <c r="V454">
        <v>0.177</v>
      </c>
      <c r="W454">
        <v>0.29068</v>
      </c>
    </row>
    <row r="455" spans="5:23" ht="12.75">
      <c r="E455">
        <v>1.5516</v>
      </c>
      <c r="F455">
        <v>0.7721</v>
      </c>
      <c r="G455">
        <v>0.97506</v>
      </c>
      <c r="I455">
        <v>0.89327</v>
      </c>
      <c r="J455">
        <v>0.7352</v>
      </c>
      <c r="K455">
        <v>0.2216</v>
      </c>
      <c r="M455">
        <v>0.2819</v>
      </c>
      <c r="N455">
        <v>0.1338</v>
      </c>
      <c r="O455">
        <v>3.3745</v>
      </c>
      <c r="Q455">
        <v>0.31228</v>
      </c>
      <c r="R455">
        <v>1.62574</v>
      </c>
      <c r="S455">
        <v>0.5459</v>
      </c>
      <c r="U455">
        <v>0.11927</v>
      </c>
      <c r="V455">
        <v>0.6765</v>
      </c>
      <c r="W455">
        <v>1.80199</v>
      </c>
    </row>
    <row r="456" spans="5:23" ht="12.75">
      <c r="E456">
        <v>0.4807</v>
      </c>
      <c r="F456">
        <v>3.4782</v>
      </c>
      <c r="G456">
        <v>0.62067</v>
      </c>
      <c r="I456">
        <v>3.22331</v>
      </c>
      <c r="J456">
        <v>2.1466</v>
      </c>
      <c r="K456">
        <v>0.89997</v>
      </c>
      <c r="M456">
        <v>0.57943</v>
      </c>
      <c r="N456">
        <v>2.3196</v>
      </c>
      <c r="O456">
        <v>0.0144</v>
      </c>
      <c r="Q456">
        <v>1.17083</v>
      </c>
      <c r="R456">
        <v>4.92736</v>
      </c>
      <c r="S456">
        <v>0.3491</v>
      </c>
      <c r="U456">
        <v>0.12824</v>
      </c>
      <c r="V456">
        <v>0.679</v>
      </c>
      <c r="W456">
        <v>0.82095</v>
      </c>
    </row>
    <row r="457" spans="5:23" ht="12.75">
      <c r="E457">
        <v>0.0744</v>
      </c>
      <c r="F457">
        <v>0.1011</v>
      </c>
      <c r="G457">
        <v>0.74019</v>
      </c>
      <c r="I457">
        <v>0.32125</v>
      </c>
      <c r="J457">
        <v>1.5196</v>
      </c>
      <c r="K457">
        <v>0.05837</v>
      </c>
      <c r="M457">
        <v>0.68674</v>
      </c>
      <c r="N457">
        <v>0.1443</v>
      </c>
      <c r="O457">
        <v>0.2885</v>
      </c>
      <c r="Q457">
        <v>0.54526</v>
      </c>
      <c r="R457">
        <v>0.04715</v>
      </c>
      <c r="S457">
        <v>1.6555</v>
      </c>
      <c r="U457">
        <v>1.82472</v>
      </c>
      <c r="V457">
        <v>0.8936</v>
      </c>
      <c r="W457">
        <v>1.91714</v>
      </c>
    </row>
    <row r="458" spans="5:23" ht="12.75">
      <c r="E458">
        <v>0.4528</v>
      </c>
      <c r="F458">
        <v>0.1688</v>
      </c>
      <c r="G458">
        <v>0.58665</v>
      </c>
      <c r="I458">
        <v>1.93854</v>
      </c>
      <c r="J458">
        <v>1.7587</v>
      </c>
      <c r="K458">
        <v>1.19869</v>
      </c>
      <c r="M458">
        <v>0.39978</v>
      </c>
      <c r="N458">
        <v>1.3522</v>
      </c>
      <c r="O458">
        <v>1.1301</v>
      </c>
      <c r="Q458">
        <v>0.08538</v>
      </c>
      <c r="R458">
        <v>0.56315</v>
      </c>
      <c r="S458">
        <v>1.1289</v>
      </c>
      <c r="U458">
        <v>0.05324</v>
      </c>
      <c r="V458">
        <v>2.0532</v>
      </c>
      <c r="W458">
        <v>2.04257</v>
      </c>
    </row>
    <row r="459" spans="5:23" ht="12.75">
      <c r="E459">
        <v>0.0403</v>
      </c>
      <c r="F459">
        <v>0.0009</v>
      </c>
      <c r="G459">
        <v>0.96852</v>
      </c>
      <c r="I459">
        <v>1.50399</v>
      </c>
      <c r="J459">
        <v>0.4634</v>
      </c>
      <c r="K459">
        <v>0.34637</v>
      </c>
      <c r="M459">
        <v>0.03202</v>
      </c>
      <c r="N459">
        <v>0.7878</v>
      </c>
      <c r="O459">
        <v>1.0251</v>
      </c>
      <c r="Q459">
        <v>0.93101</v>
      </c>
      <c r="R459">
        <v>1.1197</v>
      </c>
      <c r="S459">
        <v>0.9285</v>
      </c>
      <c r="U459">
        <v>0.63875</v>
      </c>
      <c r="V459">
        <v>1.1549</v>
      </c>
      <c r="W459">
        <v>3.04067</v>
      </c>
    </row>
    <row r="460" spans="5:23" ht="12.75">
      <c r="E460">
        <v>1.6131</v>
      </c>
      <c r="F460">
        <v>0.8916</v>
      </c>
      <c r="G460">
        <v>0.05146</v>
      </c>
      <c r="I460">
        <v>0.16631</v>
      </c>
      <c r="J460">
        <v>1.6298</v>
      </c>
      <c r="K460">
        <v>0.76107</v>
      </c>
      <c r="M460">
        <v>0.33796</v>
      </c>
      <c r="N460">
        <v>0.3471</v>
      </c>
      <c r="O460">
        <v>0.2169</v>
      </c>
      <c r="Q460">
        <v>1.61692</v>
      </c>
      <c r="R460">
        <v>4.54645</v>
      </c>
      <c r="S460">
        <v>0.8108</v>
      </c>
      <c r="U460">
        <v>1.56387</v>
      </c>
      <c r="V460">
        <v>5.6636</v>
      </c>
      <c r="W460">
        <v>0.01791</v>
      </c>
    </row>
    <row r="461" spans="5:23" ht="12.75">
      <c r="E461">
        <v>0.3027</v>
      </c>
      <c r="F461">
        <v>0.0058</v>
      </c>
      <c r="G461">
        <v>0.98234</v>
      </c>
      <c r="I461">
        <v>1.52772</v>
      </c>
      <c r="J461">
        <v>0.0002</v>
      </c>
      <c r="K461">
        <v>0.11055</v>
      </c>
      <c r="M461">
        <v>0.21234</v>
      </c>
      <c r="N461">
        <v>0.0184</v>
      </c>
      <c r="O461">
        <v>0.3107</v>
      </c>
      <c r="Q461">
        <v>0.19684</v>
      </c>
      <c r="R461">
        <v>0.02734</v>
      </c>
      <c r="S461">
        <v>0.2457</v>
      </c>
      <c r="U461">
        <v>0.28259</v>
      </c>
      <c r="V461">
        <v>0.0459</v>
      </c>
      <c r="W461">
        <v>1.15654</v>
      </c>
    </row>
    <row r="462" spans="5:23" ht="12.75">
      <c r="E462">
        <v>1.0043</v>
      </c>
      <c r="F462">
        <v>1.1</v>
      </c>
      <c r="G462">
        <v>1.21671</v>
      </c>
      <c r="I462">
        <v>0.1658</v>
      </c>
      <c r="J462">
        <v>1.3282</v>
      </c>
      <c r="K462">
        <v>0.10785</v>
      </c>
      <c r="M462">
        <v>2.72185</v>
      </c>
      <c r="N462">
        <v>2.4366</v>
      </c>
      <c r="O462">
        <v>1.8601</v>
      </c>
      <c r="Q462">
        <v>1.08389</v>
      </c>
      <c r="R462">
        <v>0.97837</v>
      </c>
      <c r="S462">
        <v>0.4465</v>
      </c>
      <c r="U462">
        <v>1.54836</v>
      </c>
      <c r="V462">
        <v>0.3118</v>
      </c>
      <c r="W462">
        <v>0.52747</v>
      </c>
    </row>
    <row r="463" spans="5:23" ht="12.75">
      <c r="E463">
        <v>1.1608</v>
      </c>
      <c r="F463">
        <v>3.6372</v>
      </c>
      <c r="G463">
        <v>0.20241</v>
      </c>
      <c r="I463">
        <v>0.93998</v>
      </c>
      <c r="J463">
        <v>0.903</v>
      </c>
      <c r="K463">
        <v>2.08435</v>
      </c>
      <c r="M463">
        <v>0.5727</v>
      </c>
      <c r="N463">
        <v>0.102</v>
      </c>
      <c r="O463">
        <v>0.4774</v>
      </c>
      <c r="Q463">
        <v>0.08604</v>
      </c>
      <c r="R463">
        <v>0.31882</v>
      </c>
      <c r="S463">
        <v>2.6419</v>
      </c>
      <c r="U463">
        <v>0.60021</v>
      </c>
      <c r="V463">
        <v>0</v>
      </c>
      <c r="W463">
        <v>1.85993</v>
      </c>
    </row>
    <row r="464" spans="5:23" ht="12.75">
      <c r="E464">
        <v>0.1525</v>
      </c>
      <c r="F464">
        <v>2.0596</v>
      </c>
      <c r="G464">
        <v>0.13712</v>
      </c>
      <c r="I464">
        <v>0.52294</v>
      </c>
      <c r="J464">
        <v>4.5639</v>
      </c>
      <c r="K464">
        <v>0.61923</v>
      </c>
      <c r="M464">
        <v>0.29936</v>
      </c>
      <c r="N464">
        <v>0.3265</v>
      </c>
      <c r="O464">
        <v>0.007</v>
      </c>
      <c r="Q464">
        <v>0.793</v>
      </c>
      <c r="R464">
        <v>0.78133</v>
      </c>
      <c r="S464">
        <v>0.0342</v>
      </c>
      <c r="U464">
        <v>1.01669</v>
      </c>
      <c r="V464">
        <v>0.494</v>
      </c>
      <c r="W464">
        <v>1.37692</v>
      </c>
    </row>
    <row r="465" spans="5:23" ht="12.75">
      <c r="E465">
        <v>0.7462</v>
      </c>
      <c r="F465">
        <v>0.0921</v>
      </c>
      <c r="G465">
        <v>0.17478</v>
      </c>
      <c r="I465">
        <v>3.63193</v>
      </c>
      <c r="J465">
        <v>3.6901</v>
      </c>
      <c r="K465">
        <v>0.27314</v>
      </c>
      <c r="M465">
        <v>0.32006</v>
      </c>
      <c r="N465">
        <v>0.2864</v>
      </c>
      <c r="O465">
        <v>0.9401</v>
      </c>
      <c r="Q465">
        <v>0.67766</v>
      </c>
      <c r="R465">
        <v>1.3231</v>
      </c>
      <c r="S465">
        <v>0.2378</v>
      </c>
      <c r="U465">
        <v>0.06087</v>
      </c>
      <c r="V465">
        <v>0.008</v>
      </c>
      <c r="W465">
        <v>0.0005</v>
      </c>
    </row>
    <row r="466" spans="5:23" ht="12.75">
      <c r="E466">
        <v>1.187</v>
      </c>
      <c r="F466">
        <v>1.6072</v>
      </c>
      <c r="G466">
        <v>1.51846</v>
      </c>
      <c r="I466">
        <v>0.51027</v>
      </c>
      <c r="J466">
        <v>0.0009</v>
      </c>
      <c r="K466">
        <v>0.36435</v>
      </c>
      <c r="M466">
        <v>0.23991</v>
      </c>
      <c r="N466">
        <v>2.7038</v>
      </c>
      <c r="O466">
        <v>1.2031</v>
      </c>
      <c r="Q466">
        <v>2.81932</v>
      </c>
      <c r="R466">
        <v>1.2371</v>
      </c>
      <c r="S466">
        <v>0.235</v>
      </c>
      <c r="U466">
        <v>1.83931</v>
      </c>
      <c r="V466">
        <v>0.6106</v>
      </c>
      <c r="W466">
        <v>0.53059</v>
      </c>
    </row>
    <row r="467" spans="5:23" ht="12.75">
      <c r="E467">
        <v>3.01</v>
      </c>
      <c r="F467">
        <v>1.1529</v>
      </c>
      <c r="G467">
        <v>0.61646</v>
      </c>
      <c r="I467">
        <v>1.61767</v>
      </c>
      <c r="J467">
        <v>1.4382</v>
      </c>
      <c r="K467">
        <v>0.91438</v>
      </c>
      <c r="M467">
        <v>2.38282</v>
      </c>
      <c r="N467">
        <v>2.9751</v>
      </c>
      <c r="O467">
        <v>0.7001</v>
      </c>
      <c r="Q467">
        <v>0.64374</v>
      </c>
      <c r="R467">
        <v>2.00833</v>
      </c>
      <c r="S467">
        <v>0.1796</v>
      </c>
      <c r="U467">
        <v>1.01335</v>
      </c>
      <c r="V467">
        <v>3.0352</v>
      </c>
      <c r="W467">
        <v>2.08336</v>
      </c>
    </row>
    <row r="468" spans="5:23" ht="12.75">
      <c r="E468">
        <v>0.3303</v>
      </c>
      <c r="F468">
        <v>0.1658</v>
      </c>
      <c r="G468">
        <v>0.22126</v>
      </c>
      <c r="I468">
        <v>0.48152</v>
      </c>
      <c r="J468">
        <v>1.2399</v>
      </c>
      <c r="K468">
        <v>0.95628</v>
      </c>
      <c r="M468">
        <v>1.22269</v>
      </c>
      <c r="N468">
        <v>0.1489</v>
      </c>
      <c r="O468">
        <v>0.6536</v>
      </c>
      <c r="Q468">
        <v>0.34569</v>
      </c>
      <c r="R468">
        <v>1.262</v>
      </c>
      <c r="S468">
        <v>0.7947</v>
      </c>
      <c r="U468">
        <v>0.86325</v>
      </c>
      <c r="V468">
        <v>0.5398</v>
      </c>
      <c r="W468">
        <v>0.33336</v>
      </c>
    </row>
    <row r="469" spans="5:23" ht="12.75">
      <c r="E469">
        <v>0.7068</v>
      </c>
      <c r="F469">
        <v>0.5869</v>
      </c>
      <c r="G469">
        <v>0.52051</v>
      </c>
      <c r="I469">
        <v>3.35721</v>
      </c>
      <c r="J469">
        <v>1.1238</v>
      </c>
      <c r="K469">
        <v>0.42511</v>
      </c>
      <c r="M469">
        <v>2.51586</v>
      </c>
      <c r="N469">
        <v>0.03</v>
      </c>
      <c r="O469">
        <v>0.5543</v>
      </c>
      <c r="Q469">
        <v>0.16167</v>
      </c>
      <c r="R469">
        <v>0.63581</v>
      </c>
      <c r="S469">
        <v>0.0197</v>
      </c>
      <c r="U469">
        <v>1.18011</v>
      </c>
      <c r="V469">
        <v>0.0466</v>
      </c>
      <c r="W469">
        <v>0.67208</v>
      </c>
    </row>
    <row r="470" spans="5:23" ht="12.75">
      <c r="E470">
        <v>1.4361</v>
      </c>
      <c r="F470">
        <v>0.0021</v>
      </c>
      <c r="G470">
        <v>0.49673</v>
      </c>
      <c r="I470">
        <v>0.9508</v>
      </c>
      <c r="J470">
        <v>3.6381</v>
      </c>
      <c r="K470">
        <v>3.65195</v>
      </c>
      <c r="M470">
        <v>0.09557</v>
      </c>
      <c r="N470">
        <v>0.2375</v>
      </c>
      <c r="O470">
        <v>0.9675</v>
      </c>
      <c r="Q470">
        <v>0.99962</v>
      </c>
      <c r="R470">
        <v>0.52488</v>
      </c>
      <c r="S470">
        <v>0.6054</v>
      </c>
      <c r="U470">
        <v>2.18192</v>
      </c>
      <c r="V470">
        <v>1.0692</v>
      </c>
      <c r="W470">
        <v>0.10438</v>
      </c>
    </row>
    <row r="471" spans="5:23" ht="12.75">
      <c r="E471">
        <v>1.6236</v>
      </c>
      <c r="F471">
        <v>1.4463</v>
      </c>
      <c r="G471">
        <v>1.07445</v>
      </c>
      <c r="I471">
        <v>0.08658</v>
      </c>
      <c r="J471">
        <v>0.0009</v>
      </c>
      <c r="K471">
        <v>1.40062</v>
      </c>
      <c r="M471">
        <v>0.92789</v>
      </c>
      <c r="N471">
        <v>0.945</v>
      </c>
      <c r="O471">
        <v>1.4681</v>
      </c>
      <c r="Q471">
        <v>1.51677</v>
      </c>
      <c r="R471">
        <v>0.38337</v>
      </c>
      <c r="S471">
        <v>0.4019</v>
      </c>
      <c r="U471">
        <v>0.9629</v>
      </c>
      <c r="V471">
        <v>0.2472</v>
      </c>
      <c r="W471">
        <v>1.24757</v>
      </c>
    </row>
    <row r="472" spans="5:23" ht="12.75">
      <c r="E472">
        <v>0.3018</v>
      </c>
      <c r="F472">
        <v>0.251</v>
      </c>
      <c r="G472">
        <v>2.35504</v>
      </c>
      <c r="I472">
        <v>1.14954</v>
      </c>
      <c r="J472">
        <v>0.6223</v>
      </c>
      <c r="K472">
        <v>0.60632</v>
      </c>
      <c r="M472">
        <v>0.60531</v>
      </c>
      <c r="N472">
        <v>0.0038</v>
      </c>
      <c r="O472">
        <v>1.0608</v>
      </c>
      <c r="Q472">
        <v>0.84002</v>
      </c>
      <c r="R472">
        <v>0.02082</v>
      </c>
      <c r="S472">
        <v>3.3783</v>
      </c>
      <c r="U472">
        <v>0.9514</v>
      </c>
      <c r="V472">
        <v>0.0002</v>
      </c>
      <c r="W472">
        <v>1.08152</v>
      </c>
    </row>
    <row r="473" spans="5:23" ht="12.75">
      <c r="E473">
        <v>0.7383</v>
      </c>
      <c r="F473">
        <v>0.0945</v>
      </c>
      <c r="G473">
        <v>4.00899</v>
      </c>
      <c r="I473">
        <v>1.24142</v>
      </c>
      <c r="J473">
        <v>0.0149</v>
      </c>
      <c r="K473">
        <v>0.05335</v>
      </c>
      <c r="M473">
        <v>1.2406</v>
      </c>
      <c r="N473">
        <v>1.3915</v>
      </c>
      <c r="O473">
        <v>0.3318</v>
      </c>
      <c r="Q473">
        <v>0.01466</v>
      </c>
      <c r="R473">
        <v>3.80062</v>
      </c>
      <c r="S473">
        <v>0.6367</v>
      </c>
      <c r="U473">
        <v>0.20257</v>
      </c>
      <c r="V473">
        <v>1.2903</v>
      </c>
      <c r="W473">
        <v>0.77831</v>
      </c>
    </row>
    <row r="474" spans="5:23" ht="12.75">
      <c r="E474">
        <v>0.3407</v>
      </c>
      <c r="F474">
        <v>0.6115</v>
      </c>
      <c r="G474">
        <v>2.06949</v>
      </c>
      <c r="I474">
        <v>0.36646</v>
      </c>
      <c r="J474">
        <v>0.0444</v>
      </c>
      <c r="K474">
        <v>0.11551</v>
      </c>
      <c r="M474">
        <v>0.45117</v>
      </c>
      <c r="N474">
        <v>3.9184</v>
      </c>
      <c r="O474">
        <v>0.5753</v>
      </c>
      <c r="Q474">
        <v>0.03082</v>
      </c>
      <c r="R474">
        <v>0.13347</v>
      </c>
      <c r="S474">
        <v>1.0538</v>
      </c>
      <c r="U474">
        <v>0.41992</v>
      </c>
      <c r="V474">
        <v>1.1323</v>
      </c>
      <c r="W474">
        <v>1.76543</v>
      </c>
    </row>
    <row r="475" spans="5:23" ht="12.75">
      <c r="E475">
        <v>3.0204</v>
      </c>
      <c r="F475">
        <v>0.3899</v>
      </c>
      <c r="G475">
        <v>0.92802</v>
      </c>
      <c r="I475">
        <v>0.39266</v>
      </c>
      <c r="J475">
        <v>0.0056</v>
      </c>
      <c r="K475">
        <v>0.01732</v>
      </c>
      <c r="M475">
        <v>3.03036</v>
      </c>
      <c r="N475">
        <v>0.5277</v>
      </c>
      <c r="O475">
        <v>0.0031</v>
      </c>
      <c r="Q475">
        <v>1.76985</v>
      </c>
      <c r="R475">
        <v>2.09172</v>
      </c>
      <c r="S475">
        <v>0.8723</v>
      </c>
      <c r="U475">
        <v>0.16921</v>
      </c>
      <c r="V475">
        <v>7.3073</v>
      </c>
      <c r="W475">
        <v>3.4265</v>
      </c>
    </row>
    <row r="476" spans="5:23" ht="12.75">
      <c r="E476">
        <v>0.6588</v>
      </c>
      <c r="F476">
        <v>4.4409</v>
      </c>
      <c r="G476">
        <v>1.08556</v>
      </c>
      <c r="I476">
        <v>1.3167</v>
      </c>
      <c r="J476">
        <v>0.1051</v>
      </c>
      <c r="K476">
        <v>0.59342</v>
      </c>
      <c r="M476">
        <v>1.68222</v>
      </c>
      <c r="N476">
        <v>0.872</v>
      </c>
      <c r="O476">
        <v>0.3086</v>
      </c>
      <c r="Q476">
        <v>0.16876</v>
      </c>
      <c r="R476">
        <v>0.26835</v>
      </c>
      <c r="S476">
        <v>0.9</v>
      </c>
      <c r="U476">
        <v>3.45267</v>
      </c>
      <c r="V476">
        <v>0.0046</v>
      </c>
      <c r="W476">
        <v>4.50899</v>
      </c>
    </row>
    <row r="477" spans="5:23" ht="12.75">
      <c r="E477">
        <v>1.4164</v>
      </c>
      <c r="F477">
        <v>0.044</v>
      </c>
      <c r="G477">
        <v>3.17682</v>
      </c>
      <c r="I477">
        <v>0.23338</v>
      </c>
      <c r="J477">
        <v>0.4383</v>
      </c>
      <c r="K477">
        <v>0.05508</v>
      </c>
      <c r="M477">
        <v>0.50237</v>
      </c>
      <c r="N477">
        <v>2.6384</v>
      </c>
      <c r="O477">
        <v>1.9879</v>
      </c>
      <c r="Q477">
        <v>0.39101</v>
      </c>
      <c r="R477">
        <v>1.79682</v>
      </c>
      <c r="S477">
        <v>1.925</v>
      </c>
      <c r="U477">
        <v>1.13978</v>
      </c>
      <c r="V477">
        <v>0.9218</v>
      </c>
      <c r="W477">
        <v>0.53332</v>
      </c>
    </row>
    <row r="478" spans="5:23" ht="12.75">
      <c r="E478">
        <v>2.147</v>
      </c>
      <c r="F478">
        <v>0.6387</v>
      </c>
      <c r="G478">
        <v>0.36761</v>
      </c>
      <c r="I478">
        <v>0.18755</v>
      </c>
      <c r="J478">
        <v>0.6963</v>
      </c>
      <c r="K478">
        <v>0.43028</v>
      </c>
      <c r="M478">
        <v>0.12685</v>
      </c>
      <c r="N478">
        <v>4.464</v>
      </c>
      <c r="O478">
        <v>0.8451</v>
      </c>
      <c r="Q478">
        <v>0.65983</v>
      </c>
      <c r="R478">
        <v>0.12116</v>
      </c>
      <c r="S478">
        <v>0.1047</v>
      </c>
      <c r="U478">
        <v>0.49976</v>
      </c>
      <c r="V478">
        <v>5.4207</v>
      </c>
      <c r="W478">
        <v>0.26659</v>
      </c>
    </row>
    <row r="479" spans="5:23" ht="12.75">
      <c r="E479">
        <v>0.4466</v>
      </c>
      <c r="F479">
        <v>0.0044</v>
      </c>
      <c r="G479">
        <v>5.85092</v>
      </c>
      <c r="I479">
        <v>0.07973</v>
      </c>
      <c r="J479">
        <v>3.2943</v>
      </c>
      <c r="K479">
        <v>0.01727</v>
      </c>
      <c r="M479">
        <v>0.02917</v>
      </c>
      <c r="N479">
        <v>0.3126</v>
      </c>
      <c r="O479">
        <v>0.5539</v>
      </c>
      <c r="Q479">
        <v>0.12317</v>
      </c>
      <c r="R479">
        <v>1.12334</v>
      </c>
      <c r="S479">
        <v>0.1675</v>
      </c>
      <c r="U479">
        <v>0.1005</v>
      </c>
      <c r="V479">
        <v>0.8311</v>
      </c>
      <c r="W479">
        <v>2.5009</v>
      </c>
    </row>
    <row r="480" spans="5:23" ht="12.75">
      <c r="E480">
        <v>1.0035</v>
      </c>
      <c r="F480">
        <v>2.7568</v>
      </c>
      <c r="G480">
        <v>1.58462</v>
      </c>
      <c r="I480">
        <v>0.65266</v>
      </c>
      <c r="J480">
        <v>0.4961</v>
      </c>
      <c r="K480">
        <v>1.86096</v>
      </c>
      <c r="M480">
        <v>1.2126</v>
      </c>
      <c r="N480">
        <v>0.2391</v>
      </c>
      <c r="O480">
        <v>0.0358</v>
      </c>
      <c r="Q480">
        <v>1.51648</v>
      </c>
      <c r="R480">
        <v>3.81222</v>
      </c>
      <c r="S480">
        <v>0.1911</v>
      </c>
      <c r="U480">
        <v>0.8169</v>
      </c>
      <c r="V480">
        <v>0.0673</v>
      </c>
      <c r="W480">
        <v>0.42279</v>
      </c>
    </row>
    <row r="481" spans="5:23" ht="12.75">
      <c r="E481">
        <v>0.6642</v>
      </c>
      <c r="F481">
        <v>0.0918</v>
      </c>
      <c r="G481">
        <v>0.16179</v>
      </c>
      <c r="I481">
        <v>0.04169</v>
      </c>
      <c r="J481">
        <v>0.4352</v>
      </c>
      <c r="K481">
        <v>2.71406</v>
      </c>
      <c r="M481">
        <v>2.15684</v>
      </c>
      <c r="N481">
        <v>0.5823</v>
      </c>
      <c r="O481">
        <v>0.0177</v>
      </c>
      <c r="Q481">
        <v>0.61297</v>
      </c>
      <c r="R481">
        <v>4.24973</v>
      </c>
      <c r="S481">
        <v>1.2884</v>
      </c>
      <c r="U481">
        <v>0.84632</v>
      </c>
      <c r="V481">
        <v>0.0193</v>
      </c>
      <c r="W481">
        <v>1.04052</v>
      </c>
    </row>
    <row r="482" spans="5:23" ht="12.75">
      <c r="E482">
        <v>0.4657</v>
      </c>
      <c r="F482">
        <v>3.8975</v>
      </c>
      <c r="G482">
        <v>0.4117</v>
      </c>
      <c r="I482">
        <v>1.71092</v>
      </c>
      <c r="J482">
        <v>1.7629</v>
      </c>
      <c r="K482">
        <v>0.76248</v>
      </c>
      <c r="M482">
        <v>0.76133</v>
      </c>
      <c r="N482">
        <v>0.8072</v>
      </c>
      <c r="O482">
        <v>0.9881</v>
      </c>
      <c r="Q482">
        <v>0.33841</v>
      </c>
      <c r="R482">
        <v>0.24951</v>
      </c>
      <c r="S482">
        <v>0.3732</v>
      </c>
      <c r="U482">
        <v>1.32146</v>
      </c>
      <c r="V482">
        <v>0.047</v>
      </c>
      <c r="W482">
        <v>0.79757</v>
      </c>
    </row>
    <row r="483" spans="5:23" ht="12.75">
      <c r="E483">
        <v>0.0289</v>
      </c>
      <c r="F483">
        <v>1.9271</v>
      </c>
      <c r="G483">
        <v>0.28018</v>
      </c>
      <c r="I483">
        <v>0.24931</v>
      </c>
      <c r="J483">
        <v>0.001</v>
      </c>
      <c r="K483">
        <v>3.12995</v>
      </c>
      <c r="M483">
        <v>4.7806</v>
      </c>
      <c r="N483">
        <v>0.541</v>
      </c>
      <c r="O483">
        <v>1.8958</v>
      </c>
      <c r="Q483">
        <v>0.32721</v>
      </c>
      <c r="R483">
        <v>0.91409</v>
      </c>
      <c r="S483">
        <v>0.1964</v>
      </c>
      <c r="U483">
        <v>0.05609</v>
      </c>
      <c r="V483">
        <v>0.4006</v>
      </c>
      <c r="W483">
        <v>0.33314</v>
      </c>
    </row>
    <row r="484" spans="5:23" ht="12.75">
      <c r="E484">
        <v>2.8268</v>
      </c>
      <c r="F484">
        <v>1.5924</v>
      </c>
      <c r="G484">
        <v>0.37513</v>
      </c>
      <c r="I484">
        <v>1.09085</v>
      </c>
      <c r="J484">
        <v>0.2439</v>
      </c>
      <c r="K484">
        <v>2.62403</v>
      </c>
      <c r="M484">
        <v>0.9561</v>
      </c>
      <c r="N484">
        <v>0.6174</v>
      </c>
      <c r="O484">
        <v>0.5749</v>
      </c>
      <c r="Q484">
        <v>0.15323</v>
      </c>
      <c r="R484">
        <v>0.04032</v>
      </c>
      <c r="S484">
        <v>1.8135</v>
      </c>
      <c r="U484">
        <v>3.73683</v>
      </c>
      <c r="V484">
        <v>1.4969</v>
      </c>
      <c r="W484">
        <v>1.72637</v>
      </c>
    </row>
    <row r="485" spans="5:23" ht="12.75">
      <c r="E485">
        <v>0.5076</v>
      </c>
      <c r="F485">
        <v>0.1241</v>
      </c>
      <c r="G485">
        <v>3.57502</v>
      </c>
      <c r="I485">
        <v>3.03868</v>
      </c>
      <c r="J485">
        <v>0.239</v>
      </c>
      <c r="K485">
        <v>2.10395</v>
      </c>
      <c r="M485">
        <v>0.61248</v>
      </c>
      <c r="N485">
        <v>0.3595</v>
      </c>
      <c r="O485">
        <v>2.4535</v>
      </c>
      <c r="Q485">
        <v>0.6847</v>
      </c>
      <c r="R485">
        <v>0.05696</v>
      </c>
      <c r="S485">
        <v>3.0421</v>
      </c>
      <c r="U485">
        <v>1.02929</v>
      </c>
      <c r="V485">
        <v>2.5346</v>
      </c>
      <c r="W485">
        <v>0.30111</v>
      </c>
    </row>
    <row r="486" spans="5:23" ht="12.75">
      <c r="E486">
        <v>0.4214</v>
      </c>
      <c r="F486">
        <v>0.0112</v>
      </c>
      <c r="G486">
        <v>0.38638</v>
      </c>
      <c r="I486">
        <v>0.14733</v>
      </c>
      <c r="J486">
        <v>0.1929</v>
      </c>
      <c r="K486">
        <v>0.62667</v>
      </c>
      <c r="M486">
        <v>2.0896</v>
      </c>
      <c r="N486">
        <v>2.0364</v>
      </c>
      <c r="O486">
        <v>0.4357</v>
      </c>
      <c r="Q486">
        <v>0.38695</v>
      </c>
      <c r="R486">
        <v>0.36553</v>
      </c>
      <c r="S486">
        <v>0.1861</v>
      </c>
      <c r="U486">
        <v>1.5336</v>
      </c>
      <c r="V486">
        <v>0.9983</v>
      </c>
      <c r="W486">
        <v>1.52656</v>
      </c>
    </row>
    <row r="487" spans="5:23" ht="12.75">
      <c r="E487">
        <v>2.1362</v>
      </c>
      <c r="F487">
        <v>0.02</v>
      </c>
      <c r="G487">
        <v>0.79307</v>
      </c>
      <c r="I487">
        <v>0.41706</v>
      </c>
      <c r="J487">
        <v>0.2936</v>
      </c>
      <c r="K487">
        <v>1.5523</v>
      </c>
      <c r="M487">
        <v>0.88655</v>
      </c>
      <c r="N487">
        <v>3.7473</v>
      </c>
      <c r="O487">
        <v>0.3323</v>
      </c>
      <c r="Q487">
        <v>0.81749</v>
      </c>
      <c r="R487">
        <v>0.0083</v>
      </c>
      <c r="S487">
        <v>0.1791</v>
      </c>
      <c r="U487">
        <v>0.05032</v>
      </c>
      <c r="V487">
        <v>4.2155</v>
      </c>
      <c r="W487">
        <v>0.23516</v>
      </c>
    </row>
    <row r="488" spans="5:23" ht="12.75">
      <c r="E488">
        <v>0.8153</v>
      </c>
      <c r="F488">
        <v>0.1089</v>
      </c>
      <c r="G488">
        <v>2.13691</v>
      </c>
      <c r="I488">
        <v>1.29694</v>
      </c>
      <c r="J488">
        <v>0.0125</v>
      </c>
      <c r="K488">
        <v>2.641</v>
      </c>
      <c r="M488">
        <v>2.24644</v>
      </c>
      <c r="N488">
        <v>0.3143</v>
      </c>
      <c r="O488">
        <v>1.7726</v>
      </c>
      <c r="Q488">
        <v>0.40345</v>
      </c>
      <c r="R488">
        <v>0.14415</v>
      </c>
      <c r="S488">
        <v>0.5453</v>
      </c>
      <c r="U488">
        <v>3.42369</v>
      </c>
      <c r="V488">
        <v>1.9412</v>
      </c>
      <c r="W488">
        <v>0.49337</v>
      </c>
    </row>
    <row r="489" spans="5:23" ht="12.75">
      <c r="E489">
        <v>1.0775</v>
      </c>
      <c r="F489">
        <v>0.1533</v>
      </c>
      <c r="G489">
        <v>1.64968</v>
      </c>
      <c r="I489">
        <v>0.32536</v>
      </c>
      <c r="J489">
        <v>0.0114</v>
      </c>
      <c r="K489">
        <v>1.04569</v>
      </c>
      <c r="M489">
        <v>0.16897</v>
      </c>
      <c r="N489">
        <v>0.028</v>
      </c>
      <c r="O489">
        <v>0.9095</v>
      </c>
      <c r="Q489">
        <v>0.73157</v>
      </c>
      <c r="R489">
        <v>2.07266</v>
      </c>
      <c r="S489">
        <v>0.3467</v>
      </c>
      <c r="U489">
        <v>0.8979</v>
      </c>
      <c r="V489">
        <v>6.5479</v>
      </c>
      <c r="W489">
        <v>0.29507</v>
      </c>
    </row>
    <row r="490" spans="5:23" ht="12.75">
      <c r="E490">
        <v>1.2233</v>
      </c>
      <c r="F490">
        <v>4.5482</v>
      </c>
      <c r="G490">
        <v>1.70155</v>
      </c>
      <c r="I490">
        <v>0.76782</v>
      </c>
      <c r="J490">
        <v>0.7897</v>
      </c>
      <c r="K490">
        <v>0.35586</v>
      </c>
      <c r="M490">
        <v>0.20365</v>
      </c>
      <c r="N490">
        <v>0.453</v>
      </c>
      <c r="O490">
        <v>2.3347</v>
      </c>
      <c r="Q490">
        <v>0.29693</v>
      </c>
      <c r="R490">
        <v>0.02721</v>
      </c>
      <c r="S490">
        <v>0.0139</v>
      </c>
      <c r="U490">
        <v>0.39547</v>
      </c>
      <c r="V490">
        <v>0.0193</v>
      </c>
      <c r="W490">
        <v>1.49901</v>
      </c>
    </row>
    <row r="491" spans="5:23" ht="12.75">
      <c r="E491">
        <v>0.5957</v>
      </c>
      <c r="F491">
        <v>1.9954</v>
      </c>
      <c r="G491">
        <v>2.71139</v>
      </c>
      <c r="I491">
        <v>0.31993</v>
      </c>
      <c r="J491">
        <v>0.0194</v>
      </c>
      <c r="K491">
        <v>1.82959</v>
      </c>
      <c r="M491">
        <v>0.6742</v>
      </c>
      <c r="N491">
        <v>1.3126</v>
      </c>
      <c r="O491">
        <v>0.0194</v>
      </c>
      <c r="Q491">
        <v>0.27808</v>
      </c>
      <c r="R491">
        <v>0.35838</v>
      </c>
      <c r="S491">
        <v>4.3474</v>
      </c>
      <c r="U491">
        <v>0.37235</v>
      </c>
      <c r="V491">
        <v>2.1166</v>
      </c>
      <c r="W491">
        <v>2.62292</v>
      </c>
    </row>
    <row r="492" spans="5:23" ht="12.75">
      <c r="E492">
        <v>0.7765</v>
      </c>
      <c r="F492">
        <v>0.1824</v>
      </c>
      <c r="G492">
        <v>0.39719</v>
      </c>
      <c r="I492">
        <v>2.92701</v>
      </c>
      <c r="J492">
        <v>0.5355</v>
      </c>
      <c r="K492">
        <v>0.54932</v>
      </c>
      <c r="M492">
        <v>0.09598</v>
      </c>
      <c r="N492">
        <v>1.1072</v>
      </c>
      <c r="O492">
        <v>0.6033</v>
      </c>
      <c r="Q492">
        <v>0.70887</v>
      </c>
      <c r="R492">
        <v>1.89016</v>
      </c>
      <c r="S492">
        <v>0.9999</v>
      </c>
      <c r="U492">
        <v>1.51216</v>
      </c>
      <c r="V492">
        <v>3.4191</v>
      </c>
      <c r="W492">
        <v>0.12307</v>
      </c>
    </row>
    <row r="493" spans="5:23" ht="12.75">
      <c r="E493">
        <v>0.0241</v>
      </c>
      <c r="F493">
        <v>4.1647</v>
      </c>
      <c r="G493">
        <v>0.37792</v>
      </c>
      <c r="I493">
        <v>0.10215</v>
      </c>
      <c r="J493">
        <v>0.2468</v>
      </c>
      <c r="K493">
        <v>3.97602</v>
      </c>
      <c r="M493">
        <v>0.57903</v>
      </c>
      <c r="N493">
        <v>0.0021</v>
      </c>
      <c r="O493">
        <v>0.6691</v>
      </c>
      <c r="Q493">
        <v>0.34832</v>
      </c>
      <c r="R493">
        <v>1.19626</v>
      </c>
      <c r="S493">
        <v>1.7139</v>
      </c>
      <c r="U493">
        <v>1.38572</v>
      </c>
      <c r="V493">
        <v>1.1025</v>
      </c>
      <c r="W493">
        <v>0.02956</v>
      </c>
    </row>
    <row r="494" spans="5:23" ht="12.75">
      <c r="E494">
        <v>3.3025</v>
      </c>
      <c r="F494">
        <v>0.004</v>
      </c>
      <c r="G494">
        <v>0.2753</v>
      </c>
      <c r="I494">
        <v>1.6228</v>
      </c>
      <c r="J494">
        <v>0.13</v>
      </c>
      <c r="K494">
        <v>1.16974</v>
      </c>
      <c r="M494">
        <v>2.86364</v>
      </c>
      <c r="N494">
        <v>1.1999</v>
      </c>
      <c r="O494">
        <v>0.1548</v>
      </c>
      <c r="Q494">
        <v>0.89934</v>
      </c>
      <c r="R494">
        <v>1.86453</v>
      </c>
      <c r="S494">
        <v>0.4201</v>
      </c>
      <c r="U494">
        <v>0.87946</v>
      </c>
      <c r="V494">
        <v>4.9704</v>
      </c>
      <c r="W494">
        <v>0.00919</v>
      </c>
    </row>
    <row r="495" spans="5:23" ht="12.75">
      <c r="E495">
        <v>2.3522</v>
      </c>
      <c r="F495">
        <v>2.3882</v>
      </c>
      <c r="G495">
        <v>0.29056</v>
      </c>
      <c r="I495">
        <v>0.34038</v>
      </c>
      <c r="J495">
        <v>0.2108</v>
      </c>
      <c r="K495">
        <v>1.01481</v>
      </c>
      <c r="M495">
        <v>0.03102</v>
      </c>
      <c r="N495">
        <v>1.3017</v>
      </c>
      <c r="O495">
        <v>1.9942</v>
      </c>
      <c r="Q495">
        <v>1.05171</v>
      </c>
      <c r="R495">
        <v>0.07567</v>
      </c>
      <c r="S495">
        <v>0.2843</v>
      </c>
      <c r="U495">
        <v>0.20745</v>
      </c>
      <c r="V495">
        <v>0.5858</v>
      </c>
      <c r="W495">
        <v>0.9695</v>
      </c>
    </row>
    <row r="496" spans="5:23" ht="12.75">
      <c r="E496">
        <v>0.6119</v>
      </c>
      <c r="F496">
        <v>0.7087</v>
      </c>
      <c r="G496">
        <v>0.49589</v>
      </c>
      <c r="I496">
        <v>0.45132</v>
      </c>
      <c r="J496">
        <v>0.0009</v>
      </c>
      <c r="K496">
        <v>0.48098</v>
      </c>
      <c r="M496">
        <v>1.58843</v>
      </c>
      <c r="N496">
        <v>0.1794</v>
      </c>
      <c r="O496">
        <v>1.2194</v>
      </c>
      <c r="Q496">
        <v>0.0527</v>
      </c>
      <c r="R496">
        <v>0.26175</v>
      </c>
      <c r="S496">
        <v>0.3254</v>
      </c>
      <c r="U496">
        <v>6.10378</v>
      </c>
      <c r="V496">
        <v>0.0736</v>
      </c>
      <c r="W496">
        <v>1.80939</v>
      </c>
    </row>
    <row r="497" spans="5:23" ht="12.75">
      <c r="E497">
        <v>1.6005</v>
      </c>
      <c r="F497">
        <v>0.0418</v>
      </c>
      <c r="G497">
        <v>1.44794</v>
      </c>
      <c r="I497">
        <v>0.98747</v>
      </c>
      <c r="J497">
        <v>0.096</v>
      </c>
      <c r="K497">
        <v>1.12067</v>
      </c>
      <c r="M497">
        <v>0.4646</v>
      </c>
      <c r="N497">
        <v>0.112</v>
      </c>
      <c r="O497">
        <v>0.6</v>
      </c>
      <c r="Q497">
        <v>0.88154</v>
      </c>
      <c r="R497">
        <v>0.33534</v>
      </c>
      <c r="S497">
        <v>0.1646</v>
      </c>
      <c r="U497">
        <v>1.32781</v>
      </c>
      <c r="V497">
        <v>1.1785</v>
      </c>
      <c r="W497">
        <v>2.0477</v>
      </c>
    </row>
    <row r="498" spans="5:23" ht="12.75">
      <c r="E498">
        <v>0.5977</v>
      </c>
      <c r="F498">
        <v>0</v>
      </c>
      <c r="G498">
        <v>0.90002</v>
      </c>
      <c r="I498">
        <v>1.07552</v>
      </c>
      <c r="J498">
        <v>0.6988</v>
      </c>
      <c r="K498">
        <v>0.68816</v>
      </c>
      <c r="M498">
        <v>0.93188</v>
      </c>
      <c r="N498">
        <v>1.682</v>
      </c>
      <c r="O498">
        <v>0.1883</v>
      </c>
      <c r="Q498">
        <v>1.31797</v>
      </c>
      <c r="R498">
        <v>0.11492</v>
      </c>
      <c r="S498">
        <v>0.4703</v>
      </c>
      <c r="U498">
        <v>0.31413</v>
      </c>
      <c r="V498">
        <v>0.455</v>
      </c>
      <c r="W498">
        <v>1.00854</v>
      </c>
    </row>
    <row r="499" spans="5:23" ht="12.75">
      <c r="E499">
        <v>0.0474</v>
      </c>
      <c r="F499">
        <v>0.8361</v>
      </c>
      <c r="G499">
        <v>2.7322</v>
      </c>
      <c r="I499">
        <v>1.88167</v>
      </c>
      <c r="J499">
        <v>0.6024</v>
      </c>
      <c r="K499">
        <v>1.29725</v>
      </c>
      <c r="M499">
        <v>1.48092</v>
      </c>
      <c r="N499">
        <v>0.2687</v>
      </c>
      <c r="O499">
        <v>1.3626</v>
      </c>
      <c r="Q499">
        <v>1.24098</v>
      </c>
      <c r="R499">
        <v>1.87308</v>
      </c>
      <c r="S499">
        <v>0.8877</v>
      </c>
      <c r="U499">
        <v>2.5851</v>
      </c>
      <c r="V499">
        <v>0.2763</v>
      </c>
      <c r="W499">
        <v>3.06317</v>
      </c>
    </row>
    <row r="500" spans="5:23" ht="12.75">
      <c r="E500">
        <v>3.7875</v>
      </c>
      <c r="F500">
        <v>3.5543</v>
      </c>
      <c r="G500">
        <v>0.08714</v>
      </c>
      <c r="I500">
        <v>0.24247</v>
      </c>
      <c r="J500">
        <v>0.1201</v>
      </c>
      <c r="K500">
        <v>0.2738</v>
      </c>
      <c r="M500">
        <v>0.39027</v>
      </c>
      <c r="N500">
        <v>0.733</v>
      </c>
      <c r="O500">
        <v>0.6392</v>
      </c>
      <c r="Q500">
        <v>0.1018</v>
      </c>
      <c r="R500">
        <v>0.65266</v>
      </c>
      <c r="S500">
        <v>1.8961</v>
      </c>
      <c r="U500">
        <v>1.92882</v>
      </c>
      <c r="V500">
        <v>0.0358</v>
      </c>
      <c r="W500">
        <v>1.28727</v>
      </c>
    </row>
    <row r="501" spans="5:23" ht="12.75">
      <c r="E501">
        <v>0.2826</v>
      </c>
      <c r="F501">
        <v>0.0326</v>
      </c>
      <c r="G501">
        <v>0.2409</v>
      </c>
      <c r="I501">
        <v>0.42835</v>
      </c>
      <c r="J501">
        <v>0.1574</v>
      </c>
      <c r="K501">
        <v>0.78747</v>
      </c>
      <c r="M501">
        <v>0.02221</v>
      </c>
      <c r="N501">
        <v>0.2061</v>
      </c>
      <c r="O501">
        <v>0.6924</v>
      </c>
      <c r="Q501">
        <v>1.50102</v>
      </c>
      <c r="R501">
        <v>0.77619</v>
      </c>
      <c r="S501">
        <v>0.1355</v>
      </c>
      <c r="U501">
        <v>0.13778</v>
      </c>
      <c r="V501">
        <v>0.2808</v>
      </c>
      <c r="W501">
        <v>0.57311</v>
      </c>
    </row>
    <row r="502" spans="5:23" ht="12.75">
      <c r="E502">
        <v>0.3286</v>
      </c>
      <c r="F502">
        <v>0.466</v>
      </c>
      <c r="G502">
        <v>1.67993</v>
      </c>
      <c r="I502">
        <v>0.10938</v>
      </c>
      <c r="J502">
        <v>0.1252</v>
      </c>
      <c r="K502">
        <v>1.57522</v>
      </c>
      <c r="M502">
        <v>0.59021</v>
      </c>
      <c r="N502">
        <v>0.0925</v>
      </c>
      <c r="O502">
        <v>0.4477</v>
      </c>
      <c r="Q502">
        <v>1.9409</v>
      </c>
      <c r="R502">
        <v>0.27926</v>
      </c>
      <c r="S502">
        <v>0.2693</v>
      </c>
      <c r="U502">
        <v>0.48817</v>
      </c>
      <c r="V502">
        <v>14.8632</v>
      </c>
      <c r="W502">
        <v>2.73077</v>
      </c>
    </row>
    <row r="503" spans="5:23" ht="12.75">
      <c r="E503">
        <v>0.7815</v>
      </c>
      <c r="F503">
        <v>0.8463</v>
      </c>
      <c r="G503">
        <v>0.35597</v>
      </c>
      <c r="I503">
        <v>1.43574</v>
      </c>
      <c r="J503">
        <v>1.472</v>
      </c>
      <c r="K503">
        <v>0.22228</v>
      </c>
      <c r="M503">
        <v>1.69626</v>
      </c>
      <c r="N503">
        <v>3.983</v>
      </c>
      <c r="O503">
        <v>0.2823</v>
      </c>
      <c r="Q503">
        <v>0.23794</v>
      </c>
      <c r="R503">
        <v>0.43635</v>
      </c>
      <c r="S503">
        <v>1.2153</v>
      </c>
      <c r="U503">
        <v>1.77279</v>
      </c>
      <c r="V503">
        <v>1.8288</v>
      </c>
      <c r="W503">
        <v>5.91426</v>
      </c>
    </row>
    <row r="504" spans="5:23" ht="12.75">
      <c r="E504">
        <v>0.4878</v>
      </c>
      <c r="F504">
        <v>0.0084</v>
      </c>
      <c r="G504">
        <v>0.76455</v>
      </c>
      <c r="I504">
        <v>0.5195</v>
      </c>
      <c r="J504">
        <v>1.1394</v>
      </c>
      <c r="K504">
        <v>0.98593</v>
      </c>
      <c r="M504">
        <v>0.93494</v>
      </c>
      <c r="N504">
        <v>0.0615</v>
      </c>
      <c r="O504">
        <v>1.236</v>
      </c>
      <c r="Q504">
        <v>1.24312</v>
      </c>
      <c r="R504">
        <v>0.3418</v>
      </c>
      <c r="S504">
        <v>0.3438</v>
      </c>
      <c r="U504">
        <v>0.51616</v>
      </c>
      <c r="V504">
        <v>0.0519</v>
      </c>
      <c r="W504">
        <v>0.45648</v>
      </c>
    </row>
    <row r="505" spans="5:23" ht="12.75">
      <c r="E505">
        <v>2.0664</v>
      </c>
      <c r="F505">
        <v>0.0323</v>
      </c>
      <c r="G505">
        <v>3.39657</v>
      </c>
      <c r="I505">
        <v>4.13142</v>
      </c>
      <c r="J505">
        <v>1.4037</v>
      </c>
      <c r="K505">
        <v>0.16918</v>
      </c>
      <c r="M505">
        <v>2.36576</v>
      </c>
      <c r="N505">
        <v>0.7156</v>
      </c>
      <c r="O505">
        <v>0.0896</v>
      </c>
      <c r="Q505">
        <v>0.10983</v>
      </c>
      <c r="R505">
        <v>0.31704</v>
      </c>
      <c r="S505">
        <v>0.8678</v>
      </c>
      <c r="U505">
        <v>0.56916</v>
      </c>
      <c r="V505">
        <v>1.1075</v>
      </c>
      <c r="W505">
        <v>0.13835</v>
      </c>
    </row>
    <row r="506" spans="5:23" ht="12.75">
      <c r="E506">
        <v>1.5174</v>
      </c>
      <c r="F506">
        <v>0.0288</v>
      </c>
      <c r="G506">
        <v>0.37118</v>
      </c>
      <c r="I506">
        <v>0.27576</v>
      </c>
      <c r="J506">
        <v>0.6845</v>
      </c>
      <c r="K506">
        <v>0.90123</v>
      </c>
      <c r="M506">
        <v>0.14111</v>
      </c>
      <c r="N506">
        <v>3.6135</v>
      </c>
      <c r="O506">
        <v>2.0534</v>
      </c>
      <c r="Q506">
        <v>0.13148</v>
      </c>
      <c r="R506">
        <v>9.01571</v>
      </c>
      <c r="S506">
        <v>0.7135</v>
      </c>
      <c r="U506">
        <v>0.90861</v>
      </c>
      <c r="V506">
        <v>0.0009</v>
      </c>
      <c r="W506">
        <v>0.2855</v>
      </c>
    </row>
    <row r="507" spans="5:23" ht="12.75">
      <c r="E507">
        <v>0.6301</v>
      </c>
      <c r="F507">
        <v>2.6204</v>
      </c>
      <c r="G507">
        <v>2.26843</v>
      </c>
      <c r="I507">
        <v>3.70394</v>
      </c>
      <c r="J507">
        <v>0.6469</v>
      </c>
      <c r="K507">
        <v>0.41191</v>
      </c>
      <c r="M507">
        <v>0.67973</v>
      </c>
      <c r="N507">
        <v>0.0195</v>
      </c>
      <c r="O507">
        <v>1.5146</v>
      </c>
      <c r="Q507">
        <v>1.85597</v>
      </c>
      <c r="R507">
        <v>0.2608</v>
      </c>
      <c r="S507">
        <v>1.9561</v>
      </c>
      <c r="U507">
        <v>0.46057</v>
      </c>
      <c r="V507">
        <v>0.064</v>
      </c>
      <c r="W507">
        <v>2.86863</v>
      </c>
    </row>
    <row r="508" spans="5:23" ht="12.75">
      <c r="E508">
        <v>0.0354</v>
      </c>
      <c r="F508">
        <v>2.2525</v>
      </c>
      <c r="G508">
        <v>0.33233</v>
      </c>
      <c r="I508">
        <v>2.80255</v>
      </c>
      <c r="J508">
        <v>0.559</v>
      </c>
      <c r="K508">
        <v>0.66244</v>
      </c>
      <c r="M508">
        <v>0.13015</v>
      </c>
      <c r="N508">
        <v>2.0996</v>
      </c>
      <c r="O508">
        <v>0.6887</v>
      </c>
      <c r="Q508">
        <v>1.69582</v>
      </c>
      <c r="R508">
        <v>0.53038</v>
      </c>
      <c r="S508">
        <v>0.2091</v>
      </c>
      <c r="U508">
        <v>0.27881</v>
      </c>
      <c r="V508">
        <v>0.0116</v>
      </c>
      <c r="W508">
        <v>1.47619</v>
      </c>
    </row>
    <row r="509" spans="5:23" ht="12.75">
      <c r="E509">
        <v>2.5919</v>
      </c>
      <c r="F509">
        <v>0.0413</v>
      </c>
      <c r="G509">
        <v>0.05427</v>
      </c>
      <c r="I509">
        <v>0.87216</v>
      </c>
      <c r="J509">
        <v>0.0241</v>
      </c>
      <c r="K509">
        <v>1.35224</v>
      </c>
      <c r="M509">
        <v>0.08639</v>
      </c>
      <c r="N509">
        <v>0.6634</v>
      </c>
      <c r="O509">
        <v>0.2213</v>
      </c>
      <c r="Q509">
        <v>0.07712</v>
      </c>
      <c r="R509">
        <v>0.07464</v>
      </c>
      <c r="S509">
        <v>0.8741</v>
      </c>
      <c r="U509">
        <v>0.92436</v>
      </c>
      <c r="V509">
        <v>1.0157</v>
      </c>
      <c r="W509">
        <v>1.69393</v>
      </c>
    </row>
    <row r="510" spans="5:23" ht="12.75">
      <c r="E510">
        <v>0.673</v>
      </c>
      <c r="F510">
        <v>0.3901</v>
      </c>
      <c r="G510">
        <v>0.32728</v>
      </c>
      <c r="I510">
        <v>1.65274</v>
      </c>
      <c r="J510">
        <v>0.5506</v>
      </c>
      <c r="K510">
        <v>0.10539</v>
      </c>
      <c r="M510">
        <v>2.01329</v>
      </c>
      <c r="N510">
        <v>0.0558</v>
      </c>
      <c r="O510">
        <v>1.1078</v>
      </c>
      <c r="Q510">
        <v>1.49073</v>
      </c>
      <c r="R510">
        <v>2.40673</v>
      </c>
      <c r="S510">
        <v>0.1394</v>
      </c>
      <c r="U510">
        <v>0.23834</v>
      </c>
      <c r="V510">
        <v>0.9382</v>
      </c>
      <c r="W510">
        <v>2.92635</v>
      </c>
    </row>
    <row r="511" spans="5:23" ht="12.75">
      <c r="E511">
        <v>0.71</v>
      </c>
      <c r="F511">
        <v>0.0009</v>
      </c>
      <c r="G511">
        <v>0.3398</v>
      </c>
      <c r="I511">
        <v>1.16021</v>
      </c>
      <c r="J511">
        <v>2.3191</v>
      </c>
      <c r="K511">
        <v>0.01708</v>
      </c>
      <c r="M511">
        <v>0.30503</v>
      </c>
      <c r="N511">
        <v>0.3631</v>
      </c>
      <c r="O511">
        <v>0.0821</v>
      </c>
      <c r="Q511">
        <v>1.63692</v>
      </c>
      <c r="R511">
        <v>1.4228</v>
      </c>
      <c r="S511">
        <v>0.5787</v>
      </c>
      <c r="U511">
        <v>2.32205</v>
      </c>
      <c r="V511">
        <v>2.8511</v>
      </c>
      <c r="W511">
        <v>0.67049</v>
      </c>
    </row>
    <row r="512" spans="5:23" ht="12.75">
      <c r="E512">
        <v>0.5215</v>
      </c>
      <c r="F512">
        <v>1.1456</v>
      </c>
      <c r="G512">
        <v>2.00535</v>
      </c>
      <c r="I512">
        <v>2.68518</v>
      </c>
      <c r="J512">
        <v>0.0806</v>
      </c>
      <c r="K512">
        <v>0.48015</v>
      </c>
      <c r="M512">
        <v>1.14359</v>
      </c>
      <c r="N512">
        <v>0.3943</v>
      </c>
      <c r="O512">
        <v>0.1577</v>
      </c>
      <c r="Q512">
        <v>0.26881</v>
      </c>
      <c r="R512">
        <v>0.03274</v>
      </c>
      <c r="S512">
        <v>0.3382</v>
      </c>
      <c r="U512">
        <v>0.03222</v>
      </c>
      <c r="V512">
        <v>0.6476</v>
      </c>
      <c r="W512">
        <v>0.65401</v>
      </c>
    </row>
    <row r="513" spans="5:23" ht="12.75">
      <c r="E513">
        <v>1.195</v>
      </c>
      <c r="F513">
        <v>0.2102</v>
      </c>
      <c r="G513">
        <v>0.08112</v>
      </c>
      <c r="I513">
        <v>1.9947</v>
      </c>
      <c r="J513">
        <v>0.5882</v>
      </c>
      <c r="K513">
        <v>1.72867</v>
      </c>
      <c r="M513">
        <v>3.71952</v>
      </c>
      <c r="N513">
        <v>0.12</v>
      </c>
      <c r="O513">
        <v>2.271</v>
      </c>
      <c r="Q513">
        <v>0.03194</v>
      </c>
      <c r="R513">
        <v>1.424</v>
      </c>
      <c r="S513">
        <v>1.4355</v>
      </c>
      <c r="U513">
        <v>0.23682</v>
      </c>
      <c r="V513">
        <v>1.0797</v>
      </c>
      <c r="W513">
        <v>0.59056</v>
      </c>
    </row>
    <row r="514" spans="5:23" ht="12.75">
      <c r="E514">
        <v>0.4667</v>
      </c>
      <c r="F514">
        <v>0.7881</v>
      </c>
      <c r="G514">
        <v>1.60739</v>
      </c>
      <c r="I514">
        <v>0.0024</v>
      </c>
      <c r="J514">
        <v>0.1876</v>
      </c>
      <c r="K514">
        <v>0.00507</v>
      </c>
      <c r="M514">
        <v>0.65428</v>
      </c>
      <c r="N514">
        <v>0.1585</v>
      </c>
      <c r="O514">
        <v>0.7471</v>
      </c>
      <c r="Q514">
        <v>0.39676</v>
      </c>
      <c r="R514">
        <v>4.56091</v>
      </c>
      <c r="S514">
        <v>0.2814</v>
      </c>
      <c r="U514">
        <v>1.83391</v>
      </c>
      <c r="V514">
        <v>7.0729</v>
      </c>
      <c r="W514">
        <v>1.19611</v>
      </c>
    </row>
    <row r="515" spans="5:23" ht="12.75">
      <c r="E515">
        <v>0.1145</v>
      </c>
      <c r="F515">
        <v>0.5682</v>
      </c>
      <c r="G515">
        <v>1.35047</v>
      </c>
      <c r="I515">
        <v>0.61637</v>
      </c>
      <c r="J515">
        <v>3.0906</v>
      </c>
      <c r="K515">
        <v>1.31294</v>
      </c>
      <c r="M515">
        <v>2.25075</v>
      </c>
      <c r="N515">
        <v>1.1133</v>
      </c>
      <c r="O515">
        <v>3.2137</v>
      </c>
      <c r="Q515">
        <v>0.00945</v>
      </c>
      <c r="R515">
        <v>0.18804</v>
      </c>
      <c r="S515">
        <v>0.0614</v>
      </c>
      <c r="U515">
        <v>0.12558</v>
      </c>
      <c r="V515">
        <v>0.3652</v>
      </c>
      <c r="W515">
        <v>1.86351</v>
      </c>
    </row>
    <row r="516" spans="5:23" ht="12.75">
      <c r="E516">
        <v>0.361</v>
      </c>
      <c r="F516">
        <v>0.1123</v>
      </c>
      <c r="G516">
        <v>0.77451</v>
      </c>
      <c r="I516">
        <v>1.92105</v>
      </c>
      <c r="J516">
        <v>0.2791</v>
      </c>
      <c r="K516">
        <v>0.27113</v>
      </c>
      <c r="M516">
        <v>1.56727</v>
      </c>
      <c r="N516">
        <v>0.4021</v>
      </c>
      <c r="O516">
        <v>1.7671</v>
      </c>
      <c r="Q516">
        <v>0.87091</v>
      </c>
      <c r="R516">
        <v>0.63647</v>
      </c>
      <c r="S516">
        <v>0.4077</v>
      </c>
      <c r="U516">
        <v>0.50067</v>
      </c>
      <c r="V516">
        <v>0.0523</v>
      </c>
      <c r="W516">
        <v>0.70926</v>
      </c>
    </row>
    <row r="517" spans="5:23" ht="12.75">
      <c r="E517">
        <v>0.1041</v>
      </c>
      <c r="F517">
        <v>0.3854</v>
      </c>
      <c r="G517">
        <v>1.97011</v>
      </c>
      <c r="I517">
        <v>0.95466</v>
      </c>
      <c r="J517">
        <v>1.3609</v>
      </c>
      <c r="K517">
        <v>2.39116</v>
      </c>
      <c r="M517">
        <v>0.23807</v>
      </c>
      <c r="N517">
        <v>0.544</v>
      </c>
      <c r="O517">
        <v>1.1764</v>
      </c>
      <c r="Q517">
        <v>0.40326</v>
      </c>
      <c r="R517">
        <v>0.00093</v>
      </c>
      <c r="S517">
        <v>0.7003</v>
      </c>
      <c r="U517">
        <v>0.34499</v>
      </c>
      <c r="V517">
        <v>0.6551</v>
      </c>
      <c r="W517">
        <v>0.66158</v>
      </c>
    </row>
    <row r="518" spans="5:23" ht="12.75">
      <c r="E518">
        <v>1.6464</v>
      </c>
      <c r="F518">
        <v>0.4003</v>
      </c>
      <c r="G518">
        <v>0.0874</v>
      </c>
      <c r="I518">
        <v>1.04079</v>
      </c>
      <c r="J518">
        <v>0.3038</v>
      </c>
      <c r="K518">
        <v>0.28497</v>
      </c>
      <c r="M518">
        <v>0.5463</v>
      </c>
      <c r="N518">
        <v>0.1471</v>
      </c>
      <c r="O518">
        <v>0.9792</v>
      </c>
      <c r="Q518">
        <v>0.31077</v>
      </c>
      <c r="R518">
        <v>0.00815</v>
      </c>
      <c r="S518">
        <v>0.2045</v>
      </c>
      <c r="U518">
        <v>0.69849</v>
      </c>
      <c r="V518">
        <v>0.3665</v>
      </c>
      <c r="W518">
        <v>1.39071</v>
      </c>
    </row>
    <row r="519" spans="5:23" ht="12.75">
      <c r="E519">
        <v>0.4353</v>
      </c>
      <c r="F519">
        <v>2.0264</v>
      </c>
      <c r="G519">
        <v>0.63785</v>
      </c>
      <c r="I519">
        <v>0.52225</v>
      </c>
      <c r="J519">
        <v>0.5277</v>
      </c>
      <c r="K519">
        <v>0.03934</v>
      </c>
      <c r="M519">
        <v>2.4384</v>
      </c>
      <c r="N519">
        <v>1.1939</v>
      </c>
      <c r="O519">
        <v>2.2768</v>
      </c>
      <c r="Q519">
        <v>0.22966</v>
      </c>
      <c r="R519">
        <v>1.35164</v>
      </c>
      <c r="S519">
        <v>1.288</v>
      </c>
      <c r="U519">
        <v>0.56898</v>
      </c>
      <c r="V519">
        <v>0.5052</v>
      </c>
      <c r="W519">
        <v>1.18642</v>
      </c>
    </row>
    <row r="520" spans="5:23" ht="12.75">
      <c r="E520">
        <v>0.2683</v>
      </c>
      <c r="F520">
        <v>0.1362</v>
      </c>
      <c r="G520">
        <v>1.39983</v>
      </c>
      <c r="I520">
        <v>0.06301</v>
      </c>
      <c r="J520">
        <v>0.0002</v>
      </c>
      <c r="K520">
        <v>0.20543</v>
      </c>
      <c r="M520">
        <v>0.12265</v>
      </c>
      <c r="N520">
        <v>0.029</v>
      </c>
      <c r="O520">
        <v>2.0229</v>
      </c>
      <c r="Q520">
        <v>0.18474</v>
      </c>
      <c r="R520">
        <v>0.27675</v>
      </c>
      <c r="S520">
        <v>0.1241</v>
      </c>
      <c r="U520">
        <v>3.75664</v>
      </c>
      <c r="V520">
        <v>1.8719</v>
      </c>
      <c r="W520">
        <v>0.53862</v>
      </c>
    </row>
    <row r="521" spans="5:23" ht="12.75">
      <c r="E521">
        <v>1.0023</v>
      </c>
      <c r="F521">
        <v>0.5553</v>
      </c>
      <c r="G521">
        <v>1.00347</v>
      </c>
      <c r="I521">
        <v>0.60854</v>
      </c>
      <c r="J521">
        <v>0.1113</v>
      </c>
      <c r="K521">
        <v>0.26645</v>
      </c>
      <c r="M521">
        <v>0.43363</v>
      </c>
      <c r="N521">
        <v>1.7972</v>
      </c>
      <c r="O521">
        <v>1.8888</v>
      </c>
      <c r="Q521">
        <v>0.67401</v>
      </c>
      <c r="R521">
        <v>0.02395</v>
      </c>
      <c r="S521">
        <v>1.4112</v>
      </c>
      <c r="U521">
        <v>2.03862</v>
      </c>
      <c r="V521">
        <v>0.0153</v>
      </c>
      <c r="W521">
        <v>0.03309</v>
      </c>
    </row>
    <row r="522" spans="5:23" ht="12.75">
      <c r="E522">
        <v>2.0449</v>
      </c>
      <c r="F522">
        <v>0.2604</v>
      </c>
      <c r="G522">
        <v>1.71839</v>
      </c>
      <c r="I522">
        <v>0.11692</v>
      </c>
      <c r="J522">
        <v>0.1093</v>
      </c>
      <c r="K522">
        <v>0.2653</v>
      </c>
      <c r="M522">
        <v>1.376</v>
      </c>
      <c r="N522">
        <v>3.269</v>
      </c>
      <c r="O522">
        <v>0.0201</v>
      </c>
      <c r="Q522">
        <v>0.22298</v>
      </c>
      <c r="R522">
        <v>1.42178</v>
      </c>
      <c r="S522">
        <v>4.4803</v>
      </c>
      <c r="U522">
        <v>1.71752</v>
      </c>
      <c r="V522">
        <v>0.1147</v>
      </c>
      <c r="W522">
        <v>0.02531</v>
      </c>
    </row>
    <row r="523" spans="5:23" ht="12.75">
      <c r="E523">
        <v>0.593</v>
      </c>
      <c r="F523">
        <v>0.449</v>
      </c>
      <c r="G523">
        <v>0.35995</v>
      </c>
      <c r="I523">
        <v>0.3586</v>
      </c>
      <c r="J523">
        <v>3.7124</v>
      </c>
      <c r="K523">
        <v>0.11812</v>
      </c>
      <c r="M523">
        <v>0.56317</v>
      </c>
      <c r="N523">
        <v>1.9393</v>
      </c>
      <c r="O523">
        <v>0.5543</v>
      </c>
      <c r="Q523">
        <v>0.19176</v>
      </c>
      <c r="R523">
        <v>2.2307</v>
      </c>
      <c r="S523">
        <v>1.0996</v>
      </c>
      <c r="U523">
        <v>1.75071</v>
      </c>
      <c r="V523">
        <v>0.9597</v>
      </c>
      <c r="W523">
        <v>1.10281</v>
      </c>
    </row>
    <row r="524" spans="5:23" ht="12.75">
      <c r="E524">
        <v>0.3505</v>
      </c>
      <c r="F524">
        <v>1.4701</v>
      </c>
      <c r="G524">
        <v>1.27017</v>
      </c>
      <c r="I524">
        <v>3.47995</v>
      </c>
      <c r="J524">
        <v>0.0888</v>
      </c>
      <c r="K524">
        <v>2.7895</v>
      </c>
      <c r="M524">
        <v>2.97089</v>
      </c>
      <c r="N524">
        <v>0.0301</v>
      </c>
      <c r="O524">
        <v>0.1955</v>
      </c>
      <c r="Q524">
        <v>0.0574</v>
      </c>
      <c r="R524">
        <v>2.31286</v>
      </c>
      <c r="S524">
        <v>0.4561</v>
      </c>
      <c r="U524">
        <v>2.22911</v>
      </c>
      <c r="V524">
        <v>0.7845</v>
      </c>
      <c r="W524">
        <v>0.77022</v>
      </c>
    </row>
    <row r="525" spans="5:23" ht="12.75">
      <c r="E525">
        <v>0.0574</v>
      </c>
      <c r="F525">
        <v>2.6779</v>
      </c>
      <c r="G525">
        <v>0.55937</v>
      </c>
      <c r="I525">
        <v>0.17288</v>
      </c>
      <c r="J525">
        <v>0.942</v>
      </c>
      <c r="K525">
        <v>0.29603</v>
      </c>
      <c r="M525">
        <v>1.62908</v>
      </c>
      <c r="N525">
        <v>0.0785</v>
      </c>
      <c r="O525">
        <v>0.7633</v>
      </c>
      <c r="Q525">
        <v>0.6761</v>
      </c>
      <c r="R525">
        <v>4.27568</v>
      </c>
      <c r="S525">
        <v>3.4316</v>
      </c>
      <c r="U525">
        <v>1.47685</v>
      </c>
      <c r="V525">
        <v>0.3023</v>
      </c>
      <c r="W525">
        <v>3.14567</v>
      </c>
    </row>
    <row r="526" spans="5:23" ht="12.75">
      <c r="E526">
        <v>0.4678</v>
      </c>
      <c r="F526">
        <v>0.6287</v>
      </c>
      <c r="G526">
        <v>0.46672</v>
      </c>
      <c r="I526">
        <v>1.3978</v>
      </c>
      <c r="J526">
        <v>1.9402</v>
      </c>
      <c r="K526">
        <v>2.50394</v>
      </c>
      <c r="M526">
        <v>0.41717</v>
      </c>
      <c r="N526">
        <v>1.0443</v>
      </c>
      <c r="O526">
        <v>2.0904</v>
      </c>
      <c r="Q526">
        <v>0.43281</v>
      </c>
      <c r="R526">
        <v>0.00577</v>
      </c>
      <c r="S526">
        <v>0.5934</v>
      </c>
      <c r="U526">
        <v>8.71323</v>
      </c>
      <c r="V526">
        <v>7.1623</v>
      </c>
      <c r="W526">
        <v>0.43195</v>
      </c>
    </row>
    <row r="527" spans="5:23" ht="12.75">
      <c r="E527">
        <v>0.2686</v>
      </c>
      <c r="F527">
        <v>0.3844</v>
      </c>
      <c r="G527">
        <v>0.31834</v>
      </c>
      <c r="I527">
        <v>0.42887</v>
      </c>
      <c r="J527">
        <v>0.2898</v>
      </c>
      <c r="K527">
        <v>1.16549</v>
      </c>
      <c r="M527">
        <v>1.43223</v>
      </c>
      <c r="N527">
        <v>0.2219</v>
      </c>
      <c r="O527">
        <v>1.415</v>
      </c>
      <c r="Q527">
        <v>2.67503</v>
      </c>
      <c r="R527">
        <v>0.73834</v>
      </c>
      <c r="S527">
        <v>0.718</v>
      </c>
      <c r="U527">
        <v>2.33133</v>
      </c>
      <c r="V527">
        <v>0.0122</v>
      </c>
      <c r="W527">
        <v>0.84485</v>
      </c>
    </row>
    <row r="528" spans="5:23" ht="12.75">
      <c r="E528">
        <v>2.6917</v>
      </c>
      <c r="F528">
        <v>0.9181</v>
      </c>
      <c r="G528">
        <v>4.18138</v>
      </c>
      <c r="I528">
        <v>3.20571</v>
      </c>
      <c r="J528">
        <v>0.5102</v>
      </c>
      <c r="K528">
        <v>0.14814</v>
      </c>
      <c r="M528">
        <v>0.2197</v>
      </c>
      <c r="N528">
        <v>0.0998</v>
      </c>
      <c r="O528">
        <v>3.0356</v>
      </c>
      <c r="Q528">
        <v>0.15566</v>
      </c>
      <c r="R528">
        <v>1.62656</v>
      </c>
      <c r="S528">
        <v>0.0375</v>
      </c>
      <c r="U528">
        <v>1.06719</v>
      </c>
      <c r="V528">
        <v>1.4308</v>
      </c>
      <c r="W528">
        <v>1.31205</v>
      </c>
    </row>
    <row r="529" spans="5:23" ht="12.75">
      <c r="E529">
        <v>0.1816</v>
      </c>
      <c r="F529">
        <v>0.0322</v>
      </c>
      <c r="G529">
        <v>0.0047</v>
      </c>
      <c r="I529">
        <v>0.9103</v>
      </c>
      <c r="J529">
        <v>0.918</v>
      </c>
      <c r="K529">
        <v>0.64486</v>
      </c>
      <c r="M529">
        <v>0.28341</v>
      </c>
      <c r="N529">
        <v>0.1779</v>
      </c>
      <c r="O529">
        <v>0.1949</v>
      </c>
      <c r="Q529">
        <v>1.6405</v>
      </c>
      <c r="R529">
        <v>1.6686</v>
      </c>
      <c r="S529">
        <v>0.6742</v>
      </c>
      <c r="U529">
        <v>1.94355</v>
      </c>
      <c r="V529">
        <v>0.5626</v>
      </c>
      <c r="W529">
        <v>0.44192</v>
      </c>
    </row>
    <row r="530" spans="5:23" ht="12.75">
      <c r="E530">
        <v>0.8164</v>
      </c>
      <c r="F530">
        <v>1.0996</v>
      </c>
      <c r="G530">
        <v>0.52604</v>
      </c>
      <c r="I530">
        <v>1.14902</v>
      </c>
      <c r="J530">
        <v>0.006</v>
      </c>
      <c r="K530">
        <v>0.86563</v>
      </c>
      <c r="M530">
        <v>0.9844</v>
      </c>
      <c r="N530">
        <v>0.0675</v>
      </c>
      <c r="O530">
        <v>0.3542</v>
      </c>
      <c r="Q530">
        <v>0.88423</v>
      </c>
      <c r="R530">
        <v>0.68561</v>
      </c>
      <c r="S530">
        <v>1.4265</v>
      </c>
      <c r="U530">
        <v>0.84986</v>
      </c>
      <c r="V530">
        <v>0.0021</v>
      </c>
      <c r="W530">
        <v>0.11723</v>
      </c>
    </row>
    <row r="531" spans="5:23" ht="12.75">
      <c r="E531">
        <v>0.7554</v>
      </c>
      <c r="F531">
        <v>0.7944</v>
      </c>
      <c r="G531">
        <v>0.53579</v>
      </c>
      <c r="I531">
        <v>0.21018</v>
      </c>
      <c r="J531">
        <v>0.2352</v>
      </c>
      <c r="K531">
        <v>0.57187</v>
      </c>
      <c r="M531">
        <v>0.72427</v>
      </c>
      <c r="N531">
        <v>0.299</v>
      </c>
      <c r="O531">
        <v>0.1585</v>
      </c>
      <c r="Q531">
        <v>0.38058</v>
      </c>
      <c r="R531">
        <v>0.01455</v>
      </c>
      <c r="S531">
        <v>0.2292</v>
      </c>
      <c r="U531">
        <v>2.47903</v>
      </c>
      <c r="V531">
        <v>0.8439</v>
      </c>
      <c r="W531">
        <v>0.57616</v>
      </c>
    </row>
    <row r="532" spans="5:23" ht="12.75">
      <c r="E532">
        <v>0.0482</v>
      </c>
      <c r="F532">
        <v>0.0874</v>
      </c>
      <c r="G532">
        <v>2.33808</v>
      </c>
      <c r="I532">
        <v>1.0693</v>
      </c>
      <c r="J532">
        <v>0.5827</v>
      </c>
      <c r="K532">
        <v>1.12609</v>
      </c>
      <c r="M532">
        <v>0.80392</v>
      </c>
      <c r="N532">
        <v>9.023</v>
      </c>
      <c r="O532">
        <v>1.8975</v>
      </c>
      <c r="Q532">
        <v>1.09178</v>
      </c>
      <c r="R532">
        <v>0.3352</v>
      </c>
      <c r="S532">
        <v>1.4877</v>
      </c>
      <c r="U532">
        <v>5.76818</v>
      </c>
      <c r="V532">
        <v>0.71</v>
      </c>
      <c r="W532">
        <v>0.04115</v>
      </c>
    </row>
    <row r="533" spans="5:23" ht="12.75">
      <c r="E533">
        <v>3.0665</v>
      </c>
      <c r="F533">
        <v>0.2756</v>
      </c>
      <c r="G533">
        <v>0.53764</v>
      </c>
      <c r="I533">
        <v>0.62351</v>
      </c>
      <c r="J533">
        <v>0.3238</v>
      </c>
      <c r="K533">
        <v>0.95457</v>
      </c>
      <c r="M533">
        <v>0.0165</v>
      </c>
      <c r="N533">
        <v>0</v>
      </c>
      <c r="O533">
        <v>0.4414</v>
      </c>
      <c r="Q533">
        <v>2.47389</v>
      </c>
      <c r="R533">
        <v>0.07873</v>
      </c>
      <c r="S533">
        <v>0.0089</v>
      </c>
      <c r="U533">
        <v>0.02236</v>
      </c>
      <c r="V533">
        <v>0.3426</v>
      </c>
      <c r="W533">
        <v>0.17351</v>
      </c>
    </row>
    <row r="534" spans="5:23" ht="12.75">
      <c r="E534">
        <v>3.7639</v>
      </c>
      <c r="F534">
        <v>0.0318</v>
      </c>
      <c r="G534">
        <v>1.10142</v>
      </c>
      <c r="I534">
        <v>0.37845</v>
      </c>
      <c r="J534">
        <v>0.0059</v>
      </c>
      <c r="K534">
        <v>1.14121</v>
      </c>
      <c r="M534">
        <v>0.2423</v>
      </c>
      <c r="N534">
        <v>0.9992</v>
      </c>
      <c r="O534">
        <v>0.1275</v>
      </c>
      <c r="Q534">
        <v>1.0257</v>
      </c>
      <c r="R534">
        <v>0.07695</v>
      </c>
      <c r="S534">
        <v>4.2843</v>
      </c>
      <c r="U534">
        <v>1.01085</v>
      </c>
      <c r="V534">
        <v>0.0487</v>
      </c>
      <c r="W534">
        <v>2.14665</v>
      </c>
    </row>
    <row r="535" spans="5:23" ht="12.75">
      <c r="E535">
        <v>0.36</v>
      </c>
      <c r="F535">
        <v>1.2339</v>
      </c>
      <c r="G535">
        <v>2.61738</v>
      </c>
      <c r="I535">
        <v>0.31243</v>
      </c>
      <c r="J535">
        <v>0.001</v>
      </c>
      <c r="K535">
        <v>2.10562</v>
      </c>
      <c r="M535">
        <v>1.41085</v>
      </c>
      <c r="N535">
        <v>2.491</v>
      </c>
      <c r="O535">
        <v>1.2223</v>
      </c>
      <c r="Q535">
        <v>0.4785</v>
      </c>
      <c r="R535">
        <v>0.00023</v>
      </c>
      <c r="S535">
        <v>0.9524</v>
      </c>
      <c r="U535">
        <v>1.93063</v>
      </c>
      <c r="V535">
        <v>0.282</v>
      </c>
      <c r="W535">
        <v>2.38399</v>
      </c>
    </row>
    <row r="536" spans="5:23" ht="12.75">
      <c r="E536">
        <v>0.0044</v>
      </c>
      <c r="F536">
        <v>0.4267</v>
      </c>
      <c r="G536">
        <v>0.81853</v>
      </c>
      <c r="I536">
        <v>0.42864</v>
      </c>
      <c r="J536">
        <v>0.894</v>
      </c>
      <c r="K536">
        <v>0.38049</v>
      </c>
      <c r="M536">
        <v>0.84239</v>
      </c>
      <c r="N536">
        <v>0.688</v>
      </c>
      <c r="O536">
        <v>0.4794</v>
      </c>
      <c r="Q536">
        <v>0.1885</v>
      </c>
      <c r="R536">
        <v>0.16651</v>
      </c>
      <c r="S536">
        <v>0.4785</v>
      </c>
      <c r="U536">
        <v>0.08474</v>
      </c>
      <c r="V536">
        <v>0.5422</v>
      </c>
      <c r="W536">
        <v>0.07864</v>
      </c>
    </row>
    <row r="537" spans="5:23" ht="12.75">
      <c r="E537">
        <v>0.641</v>
      </c>
      <c r="F537">
        <v>0.1031</v>
      </c>
      <c r="G537">
        <v>0.70814</v>
      </c>
      <c r="I537">
        <v>0.15514</v>
      </c>
      <c r="J537">
        <v>0.1004</v>
      </c>
      <c r="K537">
        <v>0.46131</v>
      </c>
      <c r="M537">
        <v>2.91016</v>
      </c>
      <c r="N537">
        <v>0.0558</v>
      </c>
      <c r="O537">
        <v>0.1914</v>
      </c>
      <c r="Q537">
        <v>1.02135</v>
      </c>
      <c r="R537">
        <v>0.20967</v>
      </c>
      <c r="S537">
        <v>2.1627</v>
      </c>
      <c r="U537">
        <v>1.40608</v>
      </c>
      <c r="V537">
        <v>0.0086</v>
      </c>
      <c r="W537">
        <v>0.58149</v>
      </c>
    </row>
    <row r="538" spans="5:23" ht="12.75">
      <c r="E538">
        <v>0.4696</v>
      </c>
      <c r="F538">
        <v>0.4727</v>
      </c>
      <c r="G538">
        <v>1.95605</v>
      </c>
      <c r="I538">
        <v>2.84038</v>
      </c>
      <c r="J538">
        <v>0.0635</v>
      </c>
      <c r="K538">
        <v>0.27475</v>
      </c>
      <c r="M538">
        <v>1.24874</v>
      </c>
      <c r="N538">
        <v>0.2398</v>
      </c>
      <c r="O538">
        <v>0.0845</v>
      </c>
      <c r="Q538">
        <v>4.91035</v>
      </c>
      <c r="R538">
        <v>0.40391</v>
      </c>
      <c r="S538">
        <v>0.1508</v>
      </c>
      <c r="U538">
        <v>1.11616</v>
      </c>
      <c r="V538">
        <v>0.2796</v>
      </c>
      <c r="W538">
        <v>1.13212</v>
      </c>
    </row>
    <row r="539" spans="5:23" ht="12.75">
      <c r="E539">
        <v>0.3935</v>
      </c>
      <c r="F539">
        <v>0.4722</v>
      </c>
      <c r="G539">
        <v>0.69792</v>
      </c>
      <c r="I539">
        <v>0.01579</v>
      </c>
      <c r="J539">
        <v>0</v>
      </c>
      <c r="K539">
        <v>0.10666</v>
      </c>
      <c r="M539">
        <v>2.23892</v>
      </c>
      <c r="N539">
        <v>0.4695</v>
      </c>
      <c r="O539">
        <v>1.3762</v>
      </c>
      <c r="Q539">
        <v>1.5103</v>
      </c>
      <c r="R539">
        <v>1.88786</v>
      </c>
      <c r="S539">
        <v>0.1635</v>
      </c>
      <c r="U539">
        <v>0.12659</v>
      </c>
      <c r="V539">
        <v>0.5217</v>
      </c>
      <c r="W539">
        <v>0.12432</v>
      </c>
    </row>
    <row r="540" spans="5:23" ht="12.75">
      <c r="E540">
        <v>1.6778</v>
      </c>
      <c r="F540">
        <v>1.9497</v>
      </c>
      <c r="G540">
        <v>2.37373</v>
      </c>
      <c r="I540">
        <v>1.31752</v>
      </c>
      <c r="J540">
        <v>0.1422</v>
      </c>
      <c r="K540">
        <v>1.61062</v>
      </c>
      <c r="M540">
        <v>0.07394</v>
      </c>
      <c r="N540">
        <v>1.5549</v>
      </c>
      <c r="O540">
        <v>0.2429</v>
      </c>
      <c r="Q540">
        <v>2.67382</v>
      </c>
      <c r="R540">
        <v>0.15398</v>
      </c>
      <c r="S540">
        <v>0.1815</v>
      </c>
      <c r="U540">
        <v>1.50183</v>
      </c>
      <c r="V540">
        <v>0.6457</v>
      </c>
      <c r="W540">
        <v>0.18794</v>
      </c>
    </row>
    <row r="541" spans="5:23" ht="12.75">
      <c r="E541">
        <v>1.1157</v>
      </c>
      <c r="F541">
        <v>0.2957</v>
      </c>
      <c r="G541">
        <v>1.06576</v>
      </c>
      <c r="I541">
        <v>1.43291</v>
      </c>
      <c r="J541">
        <v>0.1486</v>
      </c>
      <c r="K541">
        <v>0.38695</v>
      </c>
      <c r="M541">
        <v>0.81786</v>
      </c>
      <c r="N541">
        <v>0.0037</v>
      </c>
      <c r="O541">
        <v>0.6268</v>
      </c>
      <c r="Q541">
        <v>1.05512</v>
      </c>
      <c r="R541">
        <v>0.17166</v>
      </c>
      <c r="S541">
        <v>0.4678</v>
      </c>
      <c r="U541">
        <v>0.44561</v>
      </c>
      <c r="V541">
        <v>0.5142</v>
      </c>
      <c r="W541">
        <v>0.57864</v>
      </c>
    </row>
    <row r="542" spans="5:23" ht="12.75">
      <c r="E542">
        <v>0.0302</v>
      </c>
      <c r="F542">
        <v>0.27</v>
      </c>
      <c r="G542">
        <v>2.95804</v>
      </c>
      <c r="I542">
        <v>1.23005</v>
      </c>
      <c r="J542">
        <v>0.0398</v>
      </c>
      <c r="K542">
        <v>0.37718</v>
      </c>
      <c r="M542">
        <v>2.9323</v>
      </c>
      <c r="N542">
        <v>1.2129</v>
      </c>
      <c r="O542">
        <v>0.4133</v>
      </c>
      <c r="Q542">
        <v>0.23434</v>
      </c>
      <c r="R542">
        <v>5.04948</v>
      </c>
      <c r="S542">
        <v>0.241</v>
      </c>
      <c r="U542">
        <v>0.07324</v>
      </c>
      <c r="V542">
        <v>0.1217</v>
      </c>
      <c r="W542">
        <v>0.82686</v>
      </c>
    </row>
    <row r="543" spans="5:23" ht="12.75">
      <c r="E543">
        <v>0.0812</v>
      </c>
      <c r="F543">
        <v>0.1797</v>
      </c>
      <c r="G543">
        <v>0.67458</v>
      </c>
      <c r="I543">
        <v>0.14229</v>
      </c>
      <c r="J543">
        <v>0.1541</v>
      </c>
      <c r="K543">
        <v>2.74045</v>
      </c>
      <c r="M543">
        <v>1.24521</v>
      </c>
      <c r="N543">
        <v>0.6134</v>
      </c>
      <c r="O543">
        <v>0.0989</v>
      </c>
      <c r="Q543">
        <v>0.20067</v>
      </c>
      <c r="R543">
        <v>1.16139</v>
      </c>
      <c r="S543">
        <v>0.209</v>
      </c>
      <c r="U543">
        <v>0.02569</v>
      </c>
      <c r="V543">
        <v>0.1891</v>
      </c>
      <c r="W543">
        <v>0.2011</v>
      </c>
    </row>
    <row r="544" spans="5:23" ht="12.75">
      <c r="E544">
        <v>0.0839</v>
      </c>
      <c r="F544">
        <v>0.1083</v>
      </c>
      <c r="G544">
        <v>0.03696</v>
      </c>
      <c r="I544">
        <v>4.89037</v>
      </c>
      <c r="J544">
        <v>1.7728</v>
      </c>
      <c r="K544">
        <v>0.05005</v>
      </c>
      <c r="M544">
        <v>6.32602</v>
      </c>
      <c r="N544">
        <v>0.3821</v>
      </c>
      <c r="O544">
        <v>0.3966</v>
      </c>
      <c r="Q544">
        <v>0.65809</v>
      </c>
      <c r="R544">
        <v>1.07869</v>
      </c>
      <c r="S544">
        <v>0.1444</v>
      </c>
      <c r="U544">
        <v>0.43346</v>
      </c>
      <c r="V544">
        <v>5.0028</v>
      </c>
      <c r="W544">
        <v>3.91477</v>
      </c>
    </row>
    <row r="545" spans="5:23" ht="12.75">
      <c r="E545">
        <v>0.6157</v>
      </c>
      <c r="F545">
        <v>1.6209</v>
      </c>
      <c r="G545">
        <v>0.15905</v>
      </c>
      <c r="I545">
        <v>4.02339</v>
      </c>
      <c r="J545">
        <v>0.5655</v>
      </c>
      <c r="K545">
        <v>2.62071</v>
      </c>
      <c r="M545">
        <v>0.35569</v>
      </c>
      <c r="N545">
        <v>0.7552</v>
      </c>
      <c r="O545">
        <v>1.5246</v>
      </c>
      <c r="Q545">
        <v>1.84598</v>
      </c>
      <c r="R545">
        <v>1.06006</v>
      </c>
      <c r="S545">
        <v>2.0665</v>
      </c>
      <c r="U545">
        <v>2.65818</v>
      </c>
      <c r="V545">
        <v>0.4322</v>
      </c>
      <c r="W545">
        <v>1.36161</v>
      </c>
    </row>
    <row r="546" spans="5:23" ht="12.75">
      <c r="E546">
        <v>0.4687</v>
      </c>
      <c r="F546">
        <v>0.075</v>
      </c>
      <c r="G546">
        <v>0.61151</v>
      </c>
      <c r="I546">
        <v>1.52128</v>
      </c>
      <c r="J546">
        <v>8.8985</v>
      </c>
      <c r="K546">
        <v>4.00145</v>
      </c>
      <c r="M546">
        <v>0.23034</v>
      </c>
      <c r="N546">
        <v>0.6818</v>
      </c>
      <c r="O546">
        <v>1.9175</v>
      </c>
      <c r="Q546">
        <v>0.89581</v>
      </c>
      <c r="R546">
        <v>7.40565</v>
      </c>
      <c r="S546">
        <v>1.0522</v>
      </c>
      <c r="U546">
        <v>1.24378</v>
      </c>
      <c r="V546">
        <v>4.1136</v>
      </c>
      <c r="W546">
        <v>1.17901</v>
      </c>
    </row>
    <row r="547" spans="5:23" ht="12.75">
      <c r="E547">
        <v>0.4536</v>
      </c>
      <c r="F547">
        <v>0.6218</v>
      </c>
      <c r="G547">
        <v>0.17183</v>
      </c>
      <c r="I547">
        <v>0.36829</v>
      </c>
      <c r="J547">
        <v>1.4137</v>
      </c>
      <c r="K547">
        <v>1.6606</v>
      </c>
      <c r="M547">
        <v>3.68884</v>
      </c>
      <c r="N547">
        <v>1.8848</v>
      </c>
      <c r="O547">
        <v>0.0619</v>
      </c>
      <c r="Q547">
        <v>1.41279</v>
      </c>
      <c r="R547">
        <v>0.10487</v>
      </c>
      <c r="S547">
        <v>0.4259</v>
      </c>
      <c r="U547">
        <v>0.79802</v>
      </c>
      <c r="V547">
        <v>0.318</v>
      </c>
      <c r="W547">
        <v>0.26593</v>
      </c>
    </row>
    <row r="548" spans="5:23" ht="12.75">
      <c r="E548">
        <v>2.8506</v>
      </c>
      <c r="F548">
        <v>0.004</v>
      </c>
      <c r="G548">
        <v>0.28396</v>
      </c>
      <c r="I548">
        <v>1.38545</v>
      </c>
      <c r="J548">
        <v>0.7933</v>
      </c>
      <c r="K548">
        <v>4.26897</v>
      </c>
      <c r="M548">
        <v>1.64932</v>
      </c>
      <c r="N548">
        <v>0.4447</v>
      </c>
      <c r="O548">
        <v>0.3456</v>
      </c>
      <c r="Q548">
        <v>1.7386</v>
      </c>
      <c r="R548">
        <v>0.11109</v>
      </c>
      <c r="S548">
        <v>1.8105</v>
      </c>
      <c r="U548">
        <v>1.37499</v>
      </c>
      <c r="V548">
        <v>3.0955</v>
      </c>
      <c r="W548">
        <v>1.15779</v>
      </c>
    </row>
    <row r="549" spans="5:23" ht="12.75">
      <c r="E549">
        <v>1.5791</v>
      </c>
      <c r="F549">
        <v>2.8849</v>
      </c>
      <c r="G549">
        <v>1.17202</v>
      </c>
      <c r="I549">
        <v>4.43471</v>
      </c>
      <c r="J549">
        <v>0.0094</v>
      </c>
      <c r="K549">
        <v>0.29048</v>
      </c>
      <c r="M549">
        <v>0.6124</v>
      </c>
      <c r="N549">
        <v>1.841</v>
      </c>
      <c r="O549">
        <v>1.7086</v>
      </c>
      <c r="Q549">
        <v>2.33131</v>
      </c>
      <c r="R549">
        <v>2.38872</v>
      </c>
      <c r="S549">
        <v>8.7131</v>
      </c>
      <c r="U549">
        <v>2.90083</v>
      </c>
      <c r="V549">
        <v>0.016</v>
      </c>
      <c r="W549">
        <v>0.38929</v>
      </c>
    </row>
    <row r="550" spans="5:23" ht="12.75">
      <c r="E550">
        <v>1.1921</v>
      </c>
      <c r="F550">
        <v>0.7317</v>
      </c>
      <c r="G550">
        <v>1.92768</v>
      </c>
      <c r="I550">
        <v>0.12434</v>
      </c>
      <c r="J550">
        <v>1.0492</v>
      </c>
      <c r="K550">
        <v>0.74627</v>
      </c>
      <c r="M550">
        <v>0.34524</v>
      </c>
      <c r="N550">
        <v>0.0187</v>
      </c>
      <c r="O550">
        <v>0.7581</v>
      </c>
      <c r="Q550">
        <v>1.21368</v>
      </c>
      <c r="R550">
        <v>1.78018</v>
      </c>
      <c r="S550">
        <v>2.2909</v>
      </c>
      <c r="U550">
        <v>1.86457</v>
      </c>
      <c r="V550">
        <v>0.0293</v>
      </c>
      <c r="W550">
        <v>0.54129</v>
      </c>
    </row>
    <row r="551" spans="5:23" ht="12.75">
      <c r="E551">
        <v>0.7343</v>
      </c>
      <c r="F551">
        <v>0.0861</v>
      </c>
      <c r="G551">
        <v>1.18957</v>
      </c>
      <c r="I551">
        <v>0.45209</v>
      </c>
      <c r="J551">
        <v>0.0184</v>
      </c>
      <c r="K551">
        <v>0.10841</v>
      </c>
      <c r="M551">
        <v>0.65087</v>
      </c>
      <c r="N551">
        <v>0.7847</v>
      </c>
      <c r="O551">
        <v>0.2968</v>
      </c>
      <c r="Q551">
        <v>1.57382</v>
      </c>
      <c r="R551">
        <v>1.16763</v>
      </c>
      <c r="S551">
        <v>0.6381</v>
      </c>
      <c r="U551">
        <v>1.13143</v>
      </c>
      <c r="V551">
        <v>0.6833</v>
      </c>
      <c r="W551">
        <v>1.08181</v>
      </c>
    </row>
    <row r="552" spans="5:23" ht="12.75">
      <c r="E552">
        <v>1.8582</v>
      </c>
      <c r="F552">
        <v>2.2646</v>
      </c>
      <c r="G552">
        <v>1.82062</v>
      </c>
      <c r="I552">
        <v>0.57672</v>
      </c>
      <c r="J552">
        <v>0.194</v>
      </c>
      <c r="K552">
        <v>0.35319</v>
      </c>
      <c r="M552">
        <v>0.27808</v>
      </c>
      <c r="N552">
        <v>0.6974</v>
      </c>
      <c r="O552">
        <v>0.3808</v>
      </c>
      <c r="Q552">
        <v>0.03842</v>
      </c>
      <c r="R552">
        <v>0.70359</v>
      </c>
      <c r="S552">
        <v>1.9242</v>
      </c>
      <c r="U552">
        <v>5.49489</v>
      </c>
      <c r="V552">
        <v>0.0473</v>
      </c>
      <c r="W552">
        <v>1.46261</v>
      </c>
    </row>
    <row r="553" spans="5:23" ht="12.75">
      <c r="E553">
        <v>0.134</v>
      </c>
      <c r="F553">
        <v>0.5243</v>
      </c>
      <c r="G553">
        <v>0.25054</v>
      </c>
      <c r="I553">
        <v>4.03794</v>
      </c>
      <c r="J553">
        <v>0.7995</v>
      </c>
      <c r="K553">
        <v>1.87314</v>
      </c>
      <c r="M553">
        <v>0.55096</v>
      </c>
      <c r="N553">
        <v>1.618</v>
      </c>
      <c r="O553">
        <v>3.9494</v>
      </c>
      <c r="Q553">
        <v>1.47827</v>
      </c>
      <c r="R553">
        <v>0.00216</v>
      </c>
      <c r="S553">
        <v>0.7438</v>
      </c>
      <c r="U553">
        <v>0.97846</v>
      </c>
      <c r="V553">
        <v>0.3898</v>
      </c>
      <c r="W553">
        <v>2.96423</v>
      </c>
    </row>
    <row r="554" spans="5:23" ht="12.75">
      <c r="E554">
        <v>0.8333</v>
      </c>
      <c r="F554">
        <v>1.156</v>
      </c>
      <c r="G554">
        <v>0.25078</v>
      </c>
      <c r="I554">
        <v>0.92043</v>
      </c>
      <c r="J554">
        <v>2.9503</v>
      </c>
      <c r="K554">
        <v>0.227</v>
      </c>
      <c r="M554">
        <v>2.34027</v>
      </c>
      <c r="N554">
        <v>0.0022</v>
      </c>
      <c r="O554">
        <v>0.8409</v>
      </c>
      <c r="Q554">
        <v>0.42202</v>
      </c>
      <c r="R554">
        <v>5.71389</v>
      </c>
      <c r="S554">
        <v>0.9895</v>
      </c>
      <c r="U554">
        <v>0.93189</v>
      </c>
      <c r="V554">
        <v>0.1244</v>
      </c>
      <c r="W554">
        <v>0.56727</v>
      </c>
    </row>
    <row r="555" spans="5:23" ht="12.75">
      <c r="E555">
        <v>0.2344</v>
      </c>
      <c r="F555">
        <v>0.0083</v>
      </c>
      <c r="G555">
        <v>0.62983</v>
      </c>
      <c r="I555">
        <v>2.95376</v>
      </c>
      <c r="J555">
        <v>0.1227</v>
      </c>
      <c r="K555">
        <v>0.78221</v>
      </c>
      <c r="M555">
        <v>2.66521</v>
      </c>
      <c r="N555">
        <v>0.0979</v>
      </c>
      <c r="O555">
        <v>0.0313</v>
      </c>
      <c r="Q555">
        <v>0.5144</v>
      </c>
      <c r="R555">
        <v>0.04052</v>
      </c>
      <c r="S555">
        <v>1.5974</v>
      </c>
      <c r="U555">
        <v>2.63494</v>
      </c>
      <c r="V555">
        <v>0.5455</v>
      </c>
      <c r="W555">
        <v>0.09526</v>
      </c>
    </row>
    <row r="556" spans="5:23" ht="12.75">
      <c r="E556">
        <v>0.3173</v>
      </c>
      <c r="F556">
        <v>0.4945</v>
      </c>
      <c r="G556">
        <v>0.82661</v>
      </c>
      <c r="I556">
        <v>0.93267</v>
      </c>
      <c r="J556">
        <v>0.3849</v>
      </c>
      <c r="K556">
        <v>1.10154</v>
      </c>
      <c r="M556">
        <v>0.12944</v>
      </c>
      <c r="N556">
        <v>0.2759</v>
      </c>
      <c r="O556">
        <v>0.093</v>
      </c>
      <c r="Q556">
        <v>0.77765</v>
      </c>
      <c r="R556">
        <v>3.97391</v>
      </c>
      <c r="S556">
        <v>0.646</v>
      </c>
      <c r="U556">
        <v>0.02237</v>
      </c>
      <c r="V556">
        <v>0.2166</v>
      </c>
      <c r="W556">
        <v>0.25363</v>
      </c>
    </row>
    <row r="557" spans="5:23" ht="12.75">
      <c r="E557">
        <v>0.2795</v>
      </c>
      <c r="F557">
        <v>0.1104</v>
      </c>
      <c r="G557">
        <v>3.06828</v>
      </c>
      <c r="I557">
        <v>2.34612</v>
      </c>
      <c r="J557">
        <v>1.2407</v>
      </c>
      <c r="K557">
        <v>1.6927</v>
      </c>
      <c r="M557">
        <v>0.79564</v>
      </c>
      <c r="N557">
        <v>0.0009</v>
      </c>
      <c r="O557">
        <v>0.3119</v>
      </c>
      <c r="Q557">
        <v>0.31165</v>
      </c>
      <c r="R557">
        <v>0.10213</v>
      </c>
      <c r="S557">
        <v>0.7727</v>
      </c>
      <c r="U557">
        <v>1.01512</v>
      </c>
      <c r="V557">
        <v>0.3361</v>
      </c>
      <c r="W557">
        <v>0.09853</v>
      </c>
    </row>
    <row r="558" spans="5:23" ht="12.75">
      <c r="E558">
        <v>0.1531</v>
      </c>
      <c r="F558">
        <v>1.7039</v>
      </c>
      <c r="G558">
        <v>2.0437</v>
      </c>
      <c r="I558">
        <v>0.65212</v>
      </c>
      <c r="J558">
        <v>5.4048</v>
      </c>
      <c r="K558">
        <v>0.03283</v>
      </c>
      <c r="M558">
        <v>1.58706</v>
      </c>
      <c r="N558">
        <v>1.7961</v>
      </c>
      <c r="O558">
        <v>2.1901</v>
      </c>
      <c r="Q558">
        <v>3.14055</v>
      </c>
      <c r="R558">
        <v>0.49813</v>
      </c>
      <c r="S558">
        <v>0.8704</v>
      </c>
      <c r="U558">
        <v>0.00251</v>
      </c>
      <c r="V558">
        <v>1.726</v>
      </c>
      <c r="W558">
        <v>0.4877</v>
      </c>
    </row>
    <row r="559" spans="5:23" ht="12.75">
      <c r="E559">
        <v>0.1572</v>
      </c>
      <c r="F559">
        <v>0</v>
      </c>
      <c r="G559">
        <v>1.37732</v>
      </c>
      <c r="I559">
        <v>2.24923</v>
      </c>
      <c r="J559">
        <v>0.3543</v>
      </c>
      <c r="K559">
        <v>0.37909</v>
      </c>
      <c r="M559">
        <v>0.20574</v>
      </c>
      <c r="N559">
        <v>0.0089</v>
      </c>
      <c r="O559">
        <v>2.8332</v>
      </c>
      <c r="Q559">
        <v>0.9082</v>
      </c>
      <c r="R559">
        <v>1.02917</v>
      </c>
      <c r="S559">
        <v>0.2814</v>
      </c>
      <c r="U559">
        <v>0.34422</v>
      </c>
      <c r="V559">
        <v>0.1575</v>
      </c>
      <c r="W559">
        <v>0.89096</v>
      </c>
    </row>
    <row r="560" spans="5:23" ht="12.75">
      <c r="E560">
        <v>2.8651</v>
      </c>
      <c r="F560">
        <v>0.0203</v>
      </c>
      <c r="G560">
        <v>0.59208</v>
      </c>
      <c r="I560">
        <v>0.07987</v>
      </c>
      <c r="J560">
        <v>1.2098</v>
      </c>
      <c r="K560">
        <v>0.66845</v>
      </c>
      <c r="M560">
        <v>1.56542</v>
      </c>
      <c r="N560">
        <v>7.6258</v>
      </c>
      <c r="O560">
        <v>0.8419</v>
      </c>
      <c r="Q560">
        <v>0.8217</v>
      </c>
      <c r="R560">
        <v>0.13304</v>
      </c>
      <c r="S560">
        <v>2.6664</v>
      </c>
      <c r="U560">
        <v>0.1304</v>
      </c>
      <c r="V560">
        <v>0.832</v>
      </c>
      <c r="W560">
        <v>0.53055</v>
      </c>
    </row>
    <row r="561" spans="5:23" ht="12.75">
      <c r="E561">
        <v>0.7573</v>
      </c>
      <c r="F561">
        <v>0.207</v>
      </c>
      <c r="G561">
        <v>0.07986</v>
      </c>
      <c r="I561">
        <v>0.05342</v>
      </c>
      <c r="J561">
        <v>0.0002</v>
      </c>
      <c r="K561">
        <v>0.83327</v>
      </c>
      <c r="M561">
        <v>0.27299</v>
      </c>
      <c r="N561">
        <v>0.1122</v>
      </c>
      <c r="O561">
        <v>0.8317</v>
      </c>
      <c r="Q561">
        <v>1.65521</v>
      </c>
      <c r="R561">
        <v>2.0401</v>
      </c>
      <c r="S561">
        <v>2.3309</v>
      </c>
      <c r="U561">
        <v>4.00072</v>
      </c>
      <c r="V561">
        <v>0.2824</v>
      </c>
      <c r="W561">
        <v>0.36488</v>
      </c>
    </row>
    <row r="562" spans="5:23" ht="12.75">
      <c r="E562">
        <v>0.1438</v>
      </c>
      <c r="F562">
        <v>1.0917</v>
      </c>
      <c r="G562">
        <v>0.16732</v>
      </c>
      <c r="I562">
        <v>1.35644</v>
      </c>
      <c r="J562">
        <v>1.4565</v>
      </c>
      <c r="K562">
        <v>0.76024</v>
      </c>
      <c r="M562">
        <v>0.809</v>
      </c>
      <c r="N562">
        <v>0.3339</v>
      </c>
      <c r="O562">
        <v>0.1201</v>
      </c>
      <c r="Q562">
        <v>1.30948</v>
      </c>
      <c r="R562">
        <v>0.81913</v>
      </c>
      <c r="S562">
        <v>0.8642</v>
      </c>
      <c r="U562">
        <v>3.30313</v>
      </c>
      <c r="V562">
        <v>2.0281</v>
      </c>
      <c r="W562">
        <v>0.50134</v>
      </c>
    </row>
    <row r="563" spans="5:23" ht="12.75">
      <c r="E563">
        <v>2.8362</v>
      </c>
      <c r="F563">
        <v>1.2304</v>
      </c>
      <c r="G563">
        <v>0.05505</v>
      </c>
      <c r="I563">
        <v>0.22137</v>
      </c>
      <c r="J563">
        <v>0.2749</v>
      </c>
      <c r="K563">
        <v>1.52964</v>
      </c>
      <c r="M563">
        <v>1.18363</v>
      </c>
      <c r="N563">
        <v>2.142</v>
      </c>
      <c r="O563">
        <v>0.8342</v>
      </c>
      <c r="Q563">
        <v>0.76103</v>
      </c>
      <c r="R563">
        <v>0.00367</v>
      </c>
      <c r="S563">
        <v>0.0884</v>
      </c>
      <c r="U563">
        <v>3.03928</v>
      </c>
      <c r="V563">
        <v>2.6422</v>
      </c>
      <c r="W563">
        <v>0.73981</v>
      </c>
    </row>
    <row r="564" spans="5:23" ht="12.75">
      <c r="E564">
        <v>0.9468</v>
      </c>
      <c r="F564">
        <v>0.009</v>
      </c>
      <c r="G564">
        <v>2.28484</v>
      </c>
      <c r="I564">
        <v>1.77918</v>
      </c>
      <c r="J564">
        <v>0.1325</v>
      </c>
      <c r="K564">
        <v>1.58083</v>
      </c>
      <c r="M564">
        <v>0.03103</v>
      </c>
      <c r="N564">
        <v>0.0021</v>
      </c>
      <c r="O564">
        <v>1.3101</v>
      </c>
      <c r="Q564">
        <v>0.69646</v>
      </c>
      <c r="R564">
        <v>0.01121</v>
      </c>
      <c r="S564">
        <v>0.0834</v>
      </c>
      <c r="U564">
        <v>0.63979</v>
      </c>
      <c r="V564">
        <v>0.9833</v>
      </c>
      <c r="W564">
        <v>0.14406</v>
      </c>
    </row>
    <row r="565" spans="5:23" ht="12.75">
      <c r="E565">
        <v>0.8878</v>
      </c>
      <c r="F565">
        <v>0.0403</v>
      </c>
      <c r="G565">
        <v>1.05662</v>
      </c>
      <c r="I565">
        <v>0.65325</v>
      </c>
      <c r="J565">
        <v>0.0342</v>
      </c>
      <c r="K565">
        <v>1.16859</v>
      </c>
      <c r="M565">
        <v>1.35968</v>
      </c>
      <c r="N565">
        <v>0.2669</v>
      </c>
      <c r="O565">
        <v>1.2855</v>
      </c>
      <c r="Q565">
        <v>1.14303</v>
      </c>
      <c r="R565">
        <v>2.12112</v>
      </c>
      <c r="S565">
        <v>0.5917</v>
      </c>
      <c r="U565">
        <v>0.1067</v>
      </c>
      <c r="V565">
        <v>0.0186</v>
      </c>
      <c r="W565">
        <v>0.74631</v>
      </c>
    </row>
    <row r="566" spans="5:23" ht="12.75">
      <c r="E566">
        <v>0.9207</v>
      </c>
      <c r="F566">
        <v>0.0021</v>
      </c>
      <c r="G566">
        <v>0.38372</v>
      </c>
      <c r="I566">
        <v>2.65096</v>
      </c>
      <c r="J566">
        <v>2.8419</v>
      </c>
      <c r="K566">
        <v>0.8502</v>
      </c>
      <c r="M566">
        <v>1.83896</v>
      </c>
      <c r="N566">
        <v>1.3014</v>
      </c>
      <c r="O566">
        <v>0.1799</v>
      </c>
      <c r="Q566">
        <v>0.04568</v>
      </c>
      <c r="R566">
        <v>0.05725</v>
      </c>
      <c r="S566">
        <v>0.0967</v>
      </c>
      <c r="U566">
        <v>0.63507</v>
      </c>
      <c r="V566">
        <v>0.6727</v>
      </c>
      <c r="W566">
        <v>0.05727</v>
      </c>
    </row>
    <row r="567" spans="5:23" ht="12.75">
      <c r="E567">
        <v>0.8139</v>
      </c>
      <c r="F567">
        <v>1.2463</v>
      </c>
      <c r="G567">
        <v>1.59932</v>
      </c>
      <c r="I567">
        <v>0.20616</v>
      </c>
      <c r="J567">
        <v>0.0061</v>
      </c>
      <c r="K567">
        <v>2.28432</v>
      </c>
      <c r="M567">
        <v>3.92403</v>
      </c>
      <c r="N567">
        <v>0.0165</v>
      </c>
      <c r="O567">
        <v>0.3246</v>
      </c>
      <c r="Q567">
        <v>0.98642</v>
      </c>
      <c r="R567">
        <v>0.40744</v>
      </c>
      <c r="S567">
        <v>1.2569</v>
      </c>
      <c r="U567">
        <v>0.24521</v>
      </c>
      <c r="V567">
        <v>0.0037</v>
      </c>
      <c r="W567">
        <v>0.77878</v>
      </c>
    </row>
    <row r="568" spans="5:23" ht="12.75">
      <c r="E568">
        <v>0.4316</v>
      </c>
      <c r="F568">
        <v>0.0111</v>
      </c>
      <c r="G568">
        <v>0.08739</v>
      </c>
      <c r="I568">
        <v>0.3094</v>
      </c>
      <c r="J568">
        <v>6.5122</v>
      </c>
      <c r="K568">
        <v>2.79513</v>
      </c>
      <c r="M568">
        <v>3.41021</v>
      </c>
      <c r="N568">
        <v>0.9778</v>
      </c>
      <c r="O568">
        <v>2.0981</v>
      </c>
      <c r="Q568">
        <v>0.13385</v>
      </c>
      <c r="R568">
        <v>5.71239</v>
      </c>
      <c r="S568">
        <v>0.4476</v>
      </c>
      <c r="U568">
        <v>0.1743</v>
      </c>
      <c r="V568">
        <v>5.5673</v>
      </c>
      <c r="W568">
        <v>0.92155</v>
      </c>
    </row>
    <row r="569" spans="5:23" ht="12.75">
      <c r="E569">
        <v>0.2671</v>
      </c>
      <c r="F569">
        <v>1.9724</v>
      </c>
      <c r="G569">
        <v>1.9995</v>
      </c>
      <c r="I569">
        <v>0.45772</v>
      </c>
      <c r="J569">
        <v>0.0527</v>
      </c>
      <c r="K569">
        <v>0.98615</v>
      </c>
      <c r="M569">
        <v>1.19376</v>
      </c>
      <c r="N569">
        <v>0.0084</v>
      </c>
      <c r="O569">
        <v>0.0021</v>
      </c>
      <c r="Q569">
        <v>1.09899</v>
      </c>
      <c r="R569">
        <v>0.23121</v>
      </c>
      <c r="S569">
        <v>1.016</v>
      </c>
      <c r="U569">
        <v>0.85457</v>
      </c>
      <c r="V569">
        <v>0.0747</v>
      </c>
      <c r="W569">
        <v>0.10595</v>
      </c>
    </row>
    <row r="570" spans="5:23" ht="12.75">
      <c r="E570">
        <v>0.0502</v>
      </c>
      <c r="F570">
        <v>0.1846</v>
      </c>
      <c r="G570">
        <v>1.45696</v>
      </c>
      <c r="I570">
        <v>0.50917</v>
      </c>
      <c r="J570">
        <v>9.152</v>
      </c>
      <c r="K570">
        <v>0.05416</v>
      </c>
      <c r="M570">
        <v>0.09648</v>
      </c>
      <c r="N570">
        <v>1.0287</v>
      </c>
      <c r="O570">
        <v>0.2312</v>
      </c>
      <c r="Q570">
        <v>0.45852</v>
      </c>
      <c r="R570">
        <v>4.38867</v>
      </c>
      <c r="S570">
        <v>0.0413</v>
      </c>
      <c r="U570">
        <v>3.41851</v>
      </c>
      <c r="V570">
        <v>0.9268</v>
      </c>
      <c r="W570">
        <v>0.39465</v>
      </c>
    </row>
    <row r="571" spans="5:23" ht="12.75">
      <c r="E571">
        <v>0.9315</v>
      </c>
      <c r="F571">
        <v>0.152</v>
      </c>
      <c r="G571">
        <v>1.54819</v>
      </c>
      <c r="I571">
        <v>0.30444</v>
      </c>
      <c r="J571">
        <v>0.2806</v>
      </c>
      <c r="K571">
        <v>0.38071</v>
      </c>
      <c r="M571">
        <v>0.39489</v>
      </c>
      <c r="N571">
        <v>0.0623</v>
      </c>
      <c r="O571">
        <v>2.1297</v>
      </c>
      <c r="Q571">
        <v>0.58689</v>
      </c>
      <c r="R571">
        <v>1.11019</v>
      </c>
      <c r="S571">
        <v>2.8219</v>
      </c>
      <c r="U571">
        <v>0.57403</v>
      </c>
      <c r="V571">
        <v>0.5342</v>
      </c>
      <c r="W571">
        <v>0.3255</v>
      </c>
    </row>
    <row r="572" spans="5:23" ht="12.75">
      <c r="E572">
        <v>0.1008</v>
      </c>
      <c r="F572">
        <v>0.2462</v>
      </c>
      <c r="G572">
        <v>0.23956</v>
      </c>
      <c r="I572">
        <v>3.90916</v>
      </c>
      <c r="J572">
        <v>0.5977</v>
      </c>
      <c r="K572">
        <v>1.66322</v>
      </c>
      <c r="M572">
        <v>1.61892</v>
      </c>
      <c r="N572">
        <v>2.0865</v>
      </c>
      <c r="O572">
        <v>0.2874</v>
      </c>
      <c r="Q572">
        <v>0.94289</v>
      </c>
      <c r="R572">
        <v>0.00866</v>
      </c>
      <c r="S572">
        <v>1.2888</v>
      </c>
      <c r="U572">
        <v>1.90462</v>
      </c>
      <c r="V572">
        <v>0.001</v>
      </c>
      <c r="W572">
        <v>1.48476</v>
      </c>
    </row>
    <row r="573" spans="5:23" ht="12.75">
      <c r="E573">
        <v>0.5833</v>
      </c>
      <c r="F573">
        <v>0.3583</v>
      </c>
      <c r="G573">
        <v>0.85942</v>
      </c>
      <c r="I573">
        <v>0.1737</v>
      </c>
      <c r="J573">
        <v>0.0002</v>
      </c>
      <c r="K573">
        <v>0.08183</v>
      </c>
      <c r="M573">
        <v>0.5654</v>
      </c>
      <c r="N573">
        <v>0.4755</v>
      </c>
      <c r="O573">
        <v>0.7261</v>
      </c>
      <c r="Q573">
        <v>2.28519</v>
      </c>
      <c r="R573">
        <v>0.30874</v>
      </c>
      <c r="S573">
        <v>1.1805</v>
      </c>
      <c r="U573">
        <v>0.81312</v>
      </c>
      <c r="V573">
        <v>0.1754</v>
      </c>
      <c r="W573">
        <v>1.33482</v>
      </c>
    </row>
    <row r="574" spans="5:23" ht="12.75">
      <c r="E574">
        <v>2.0741</v>
      </c>
      <c r="F574">
        <v>1.4315</v>
      </c>
      <c r="G574">
        <v>0.32089</v>
      </c>
      <c r="I574">
        <v>0.51498</v>
      </c>
      <c r="J574">
        <v>0.1554</v>
      </c>
      <c r="K574">
        <v>0.34185</v>
      </c>
      <c r="M574">
        <v>0.16191</v>
      </c>
      <c r="N574">
        <v>1.5715</v>
      </c>
      <c r="O574">
        <v>1.1518</v>
      </c>
      <c r="Q574">
        <v>1.40832</v>
      </c>
      <c r="R574">
        <v>0.00095</v>
      </c>
      <c r="S574">
        <v>0.4968</v>
      </c>
      <c r="U574">
        <v>1.06684</v>
      </c>
      <c r="V574">
        <v>1.0345</v>
      </c>
      <c r="W574">
        <v>0.27004</v>
      </c>
    </row>
    <row r="575" spans="5:23" ht="12.75">
      <c r="E575">
        <v>0.1323</v>
      </c>
      <c r="F575">
        <v>0.0811</v>
      </c>
      <c r="G575">
        <v>0.10868</v>
      </c>
      <c r="I575">
        <v>1.7191</v>
      </c>
      <c r="J575">
        <v>1.9973</v>
      </c>
      <c r="K575">
        <v>0.9165</v>
      </c>
      <c r="M575">
        <v>0.8284</v>
      </c>
      <c r="N575">
        <v>0.0837</v>
      </c>
      <c r="O575">
        <v>0.3134</v>
      </c>
      <c r="Q575">
        <v>0.88602</v>
      </c>
      <c r="R575">
        <v>0.48502</v>
      </c>
      <c r="S575">
        <v>0.9706</v>
      </c>
      <c r="U575">
        <v>0.08258</v>
      </c>
      <c r="V575">
        <v>0.1685</v>
      </c>
      <c r="W575">
        <v>0.91551</v>
      </c>
    </row>
    <row r="576" spans="5:23" ht="12.75">
      <c r="E576">
        <v>0.923</v>
      </c>
      <c r="F576">
        <v>0.9702</v>
      </c>
      <c r="G576">
        <v>4.33513</v>
      </c>
      <c r="I576">
        <v>1.36315</v>
      </c>
      <c r="J576">
        <v>0.0086</v>
      </c>
      <c r="K576">
        <v>0.60214</v>
      </c>
      <c r="M576">
        <v>0.08205</v>
      </c>
      <c r="N576">
        <v>0.1246</v>
      </c>
      <c r="O576">
        <v>1.4798</v>
      </c>
      <c r="Q576">
        <v>2.33976</v>
      </c>
      <c r="R576">
        <v>5.84457</v>
      </c>
      <c r="S576">
        <v>0.5978</v>
      </c>
      <c r="U576">
        <v>0.22231</v>
      </c>
      <c r="V576">
        <v>0.0038</v>
      </c>
      <c r="W576">
        <v>1.78687</v>
      </c>
    </row>
    <row r="577" spans="5:23" ht="12.75">
      <c r="E577">
        <v>1.6518</v>
      </c>
      <c r="F577">
        <v>1.9531</v>
      </c>
      <c r="G577">
        <v>0.32775</v>
      </c>
      <c r="I577">
        <v>3.36604</v>
      </c>
      <c r="J577">
        <v>1.0659</v>
      </c>
      <c r="K577">
        <v>0.71713</v>
      </c>
      <c r="M577">
        <v>0.14229</v>
      </c>
      <c r="N577">
        <v>0.59</v>
      </c>
      <c r="O577">
        <v>0.1237</v>
      </c>
      <c r="Q577">
        <v>3.41001</v>
      </c>
      <c r="R577">
        <v>0.02106</v>
      </c>
      <c r="S577">
        <v>1.1636</v>
      </c>
      <c r="U577">
        <v>0.007</v>
      </c>
      <c r="V577">
        <v>0.0009</v>
      </c>
      <c r="W577">
        <v>0.41326</v>
      </c>
    </row>
    <row r="578" spans="5:23" ht="12.75">
      <c r="E578">
        <v>0.5299</v>
      </c>
      <c r="F578">
        <v>0.6376</v>
      </c>
      <c r="G578">
        <v>1.9328</v>
      </c>
      <c r="I578">
        <v>0.05386</v>
      </c>
      <c r="J578">
        <v>0.0439</v>
      </c>
      <c r="K578">
        <v>0.16147</v>
      </c>
      <c r="M578">
        <v>0.51673</v>
      </c>
      <c r="N578">
        <v>1.1845</v>
      </c>
      <c r="O578">
        <v>2.1167</v>
      </c>
      <c r="Q578">
        <v>0.40742</v>
      </c>
      <c r="R578">
        <v>0.68981</v>
      </c>
      <c r="S578">
        <v>0.9881</v>
      </c>
      <c r="U578">
        <v>1.14353</v>
      </c>
      <c r="V578">
        <v>0.1571</v>
      </c>
      <c r="W578">
        <v>0.00999</v>
      </c>
    </row>
    <row r="579" spans="5:23" ht="12.75">
      <c r="E579">
        <v>0.4317</v>
      </c>
      <c r="F579">
        <v>0.0243</v>
      </c>
      <c r="G579">
        <v>2.10943</v>
      </c>
      <c r="I579">
        <v>0.1798</v>
      </c>
      <c r="J579">
        <v>1.0449</v>
      </c>
      <c r="K579">
        <v>2.34482</v>
      </c>
      <c r="M579">
        <v>0.73195</v>
      </c>
      <c r="N579">
        <v>2.615</v>
      </c>
      <c r="O579">
        <v>4.0401</v>
      </c>
      <c r="Q579">
        <v>1.97907</v>
      </c>
      <c r="R579">
        <v>0.05432</v>
      </c>
      <c r="S579">
        <v>0.3239</v>
      </c>
      <c r="U579">
        <v>0.25339</v>
      </c>
      <c r="V579">
        <v>0.5671</v>
      </c>
      <c r="W579">
        <v>1.16043</v>
      </c>
    </row>
    <row r="580" spans="5:23" ht="12.75">
      <c r="E580">
        <v>0.1289</v>
      </c>
      <c r="F580">
        <v>0.2698</v>
      </c>
      <c r="G580">
        <v>1.08618</v>
      </c>
      <c r="I580">
        <v>0.27081</v>
      </c>
      <c r="J580">
        <v>0.2774</v>
      </c>
      <c r="K580">
        <v>0.10537</v>
      </c>
      <c r="M580">
        <v>1.37407</v>
      </c>
      <c r="N580">
        <v>0.4693</v>
      </c>
      <c r="O580">
        <v>3.714</v>
      </c>
      <c r="Q580">
        <v>0.0183</v>
      </c>
      <c r="R580">
        <v>0.49029</v>
      </c>
      <c r="S580">
        <v>0.8872</v>
      </c>
      <c r="U580">
        <v>1.70969</v>
      </c>
      <c r="V580">
        <v>1.6686</v>
      </c>
      <c r="W580">
        <v>0.60418</v>
      </c>
    </row>
    <row r="581" spans="5:23" ht="12.75">
      <c r="E581">
        <v>0.2377</v>
      </c>
      <c r="F581">
        <v>0.4605</v>
      </c>
      <c r="G581">
        <v>1.42894</v>
      </c>
      <c r="I581">
        <v>0.69397</v>
      </c>
      <c r="J581">
        <v>0.8584</v>
      </c>
      <c r="K581">
        <v>1.83582</v>
      </c>
      <c r="M581">
        <v>0.6428</v>
      </c>
      <c r="N581">
        <v>0.6824</v>
      </c>
      <c r="O581">
        <v>0.4477</v>
      </c>
      <c r="Q581">
        <v>0.20285</v>
      </c>
      <c r="R581">
        <v>2.31274</v>
      </c>
      <c r="S581">
        <v>1.5036</v>
      </c>
      <c r="U581">
        <v>0.52459</v>
      </c>
      <c r="V581">
        <v>2.3103</v>
      </c>
      <c r="W581">
        <v>2.4211</v>
      </c>
    </row>
    <row r="582" spans="5:23" ht="12.75">
      <c r="E582">
        <v>0.3178</v>
      </c>
      <c r="F582">
        <v>0.7705</v>
      </c>
      <c r="G582">
        <v>0.12305</v>
      </c>
      <c r="I582">
        <v>0.08201</v>
      </c>
      <c r="J582">
        <v>1.0578</v>
      </c>
      <c r="K582">
        <v>1.89059</v>
      </c>
      <c r="M582">
        <v>0.96431</v>
      </c>
      <c r="N582">
        <v>0.4013</v>
      </c>
      <c r="O582">
        <v>2.3067</v>
      </c>
      <c r="Q582">
        <v>1.15312</v>
      </c>
      <c r="R582">
        <v>0.12485</v>
      </c>
      <c r="S582">
        <v>0.4585</v>
      </c>
      <c r="U582">
        <v>0.54837</v>
      </c>
      <c r="V582">
        <v>0.6272</v>
      </c>
      <c r="W582">
        <v>0.31736</v>
      </c>
    </row>
    <row r="583" spans="5:23" ht="12.75">
      <c r="E583">
        <v>0.472</v>
      </c>
      <c r="F583">
        <v>3.6228</v>
      </c>
      <c r="G583">
        <v>0.28794</v>
      </c>
      <c r="I583">
        <v>0.03214</v>
      </c>
      <c r="J583">
        <v>3.1947</v>
      </c>
      <c r="K583">
        <v>1.2358</v>
      </c>
      <c r="M583">
        <v>1.75494</v>
      </c>
      <c r="N583">
        <v>0.8365</v>
      </c>
      <c r="O583">
        <v>0.0219</v>
      </c>
      <c r="Q583">
        <v>0.18423</v>
      </c>
      <c r="R583">
        <v>0.00362</v>
      </c>
      <c r="S583">
        <v>0.3365</v>
      </c>
      <c r="U583">
        <v>0.63977</v>
      </c>
      <c r="V583">
        <v>1.7624</v>
      </c>
      <c r="W583">
        <v>2.56042</v>
      </c>
    </row>
    <row r="584" spans="5:23" ht="12.75">
      <c r="E584">
        <v>0.6142</v>
      </c>
      <c r="F584">
        <v>2.6373</v>
      </c>
      <c r="G584">
        <v>1.269</v>
      </c>
      <c r="I584">
        <v>0.0201</v>
      </c>
      <c r="J584">
        <v>1.1817</v>
      </c>
      <c r="K584">
        <v>0.86929</v>
      </c>
      <c r="M584">
        <v>1.01205</v>
      </c>
      <c r="N584">
        <v>1.702</v>
      </c>
      <c r="O584">
        <v>0.442</v>
      </c>
      <c r="Q584">
        <v>3.04439</v>
      </c>
      <c r="R584">
        <v>0.00939</v>
      </c>
      <c r="S584">
        <v>1.6564</v>
      </c>
      <c r="U584">
        <v>0.0215</v>
      </c>
      <c r="V584">
        <v>0.3631</v>
      </c>
      <c r="W584">
        <v>0.37114</v>
      </c>
    </row>
    <row r="585" spans="5:23" ht="12.75">
      <c r="E585">
        <v>0.5269</v>
      </c>
      <c r="F585">
        <v>0.0454</v>
      </c>
      <c r="G585">
        <v>0.61414</v>
      </c>
      <c r="I585">
        <v>0.70732</v>
      </c>
      <c r="J585">
        <v>0.481</v>
      </c>
      <c r="K585">
        <v>0.91089</v>
      </c>
      <c r="M585">
        <v>0.10458</v>
      </c>
      <c r="N585">
        <v>1.4306</v>
      </c>
      <c r="O585">
        <v>0.0293</v>
      </c>
      <c r="Q585">
        <v>0.36052</v>
      </c>
      <c r="R585">
        <v>0.54445</v>
      </c>
      <c r="S585">
        <v>2.3111</v>
      </c>
      <c r="U585">
        <v>0.25188</v>
      </c>
      <c r="V585">
        <v>0.1391</v>
      </c>
      <c r="W585">
        <v>2.02563</v>
      </c>
    </row>
    <row r="586" spans="5:23" ht="12.75">
      <c r="E586">
        <v>3.179</v>
      </c>
      <c r="F586">
        <v>0.1981</v>
      </c>
      <c r="G586">
        <v>0.42501</v>
      </c>
      <c r="I586">
        <v>0.08601</v>
      </c>
      <c r="J586">
        <v>0.0294</v>
      </c>
      <c r="K586">
        <v>2.3972</v>
      </c>
      <c r="M586">
        <v>0.92405</v>
      </c>
      <c r="N586">
        <v>0.0465</v>
      </c>
      <c r="O586">
        <v>0.8977</v>
      </c>
      <c r="Q586">
        <v>0.45728</v>
      </c>
      <c r="R586">
        <v>0.26375</v>
      </c>
      <c r="S586">
        <v>0.1298</v>
      </c>
      <c r="U586">
        <v>0.282</v>
      </c>
      <c r="V586">
        <v>0.8153</v>
      </c>
      <c r="W586">
        <v>0.76613</v>
      </c>
    </row>
    <row r="587" spans="5:23" ht="12.75">
      <c r="E587">
        <v>1.8618</v>
      </c>
      <c r="F587">
        <v>0.1904</v>
      </c>
      <c r="G587">
        <v>0.55128</v>
      </c>
      <c r="I587">
        <v>0.42833</v>
      </c>
      <c r="J587">
        <v>0.0002</v>
      </c>
      <c r="K587">
        <v>1.47795</v>
      </c>
      <c r="M587">
        <v>1.35411</v>
      </c>
      <c r="N587">
        <v>0.5215</v>
      </c>
      <c r="O587">
        <v>1.3253</v>
      </c>
      <c r="Q587">
        <v>0.31435</v>
      </c>
      <c r="R587">
        <v>1.65005</v>
      </c>
      <c r="S587">
        <v>0.2717</v>
      </c>
      <c r="U587">
        <v>0.40743</v>
      </c>
      <c r="V587">
        <v>1.8552</v>
      </c>
      <c r="W587">
        <v>1.44324</v>
      </c>
    </row>
    <row r="588" spans="5:23" ht="12.75">
      <c r="E588">
        <v>1.1649</v>
      </c>
      <c r="F588">
        <v>0.0002</v>
      </c>
      <c r="G588">
        <v>1.22225</v>
      </c>
      <c r="I588">
        <v>0.70619</v>
      </c>
      <c r="J588">
        <v>0.1798</v>
      </c>
      <c r="K588">
        <v>0.06904</v>
      </c>
      <c r="M588">
        <v>3.78653</v>
      </c>
      <c r="N588">
        <v>0.3338</v>
      </c>
      <c r="O588">
        <v>0.3392</v>
      </c>
      <c r="Q588">
        <v>0.40709</v>
      </c>
      <c r="R588">
        <v>2.77137</v>
      </c>
      <c r="S588">
        <v>0.6159</v>
      </c>
      <c r="U588">
        <v>0.8832</v>
      </c>
      <c r="V588">
        <v>1.0636</v>
      </c>
      <c r="W588">
        <v>0.36966</v>
      </c>
    </row>
    <row r="589" spans="5:23" ht="12.75">
      <c r="E589">
        <v>0.5187</v>
      </c>
      <c r="F589">
        <v>0.0002</v>
      </c>
      <c r="G589">
        <v>2.48377</v>
      </c>
      <c r="I589">
        <v>0.7274</v>
      </c>
      <c r="J589">
        <v>0.0593</v>
      </c>
      <c r="K589">
        <v>0.38962</v>
      </c>
      <c r="M589">
        <v>0.58626</v>
      </c>
      <c r="N589">
        <v>0.1549</v>
      </c>
      <c r="O589">
        <v>0.1833</v>
      </c>
      <c r="Q589">
        <v>0.38122</v>
      </c>
      <c r="R589">
        <v>2.14628</v>
      </c>
      <c r="S589">
        <v>0.4383</v>
      </c>
      <c r="U589">
        <v>1.43009</v>
      </c>
      <c r="V589">
        <v>2.9807</v>
      </c>
      <c r="W589">
        <v>0.55965</v>
      </c>
    </row>
    <row r="590" spans="5:23" ht="12.75">
      <c r="E590">
        <v>3.6398</v>
      </c>
      <c r="F590">
        <v>0.199</v>
      </c>
      <c r="G590">
        <v>0.09447</v>
      </c>
      <c r="I590">
        <v>0.34026</v>
      </c>
      <c r="J590">
        <v>0.0146</v>
      </c>
      <c r="K590">
        <v>0.45732</v>
      </c>
      <c r="M590">
        <v>0.04641</v>
      </c>
      <c r="N590">
        <v>0.0533</v>
      </c>
      <c r="O590">
        <v>1.6972</v>
      </c>
      <c r="Q590">
        <v>0.37732</v>
      </c>
      <c r="R590">
        <v>1.37314</v>
      </c>
      <c r="S590">
        <v>2.4009</v>
      </c>
      <c r="U590">
        <v>4.04536</v>
      </c>
      <c r="V590">
        <v>1.7455</v>
      </c>
      <c r="W590">
        <v>1.21609</v>
      </c>
    </row>
    <row r="591" spans="5:23" ht="12.75">
      <c r="E591">
        <v>1.6594</v>
      </c>
      <c r="F591">
        <v>0.8455</v>
      </c>
      <c r="G591">
        <v>0.42651</v>
      </c>
      <c r="I591">
        <v>0.35855</v>
      </c>
      <c r="J591">
        <v>0.0148</v>
      </c>
      <c r="K591">
        <v>0.74273</v>
      </c>
      <c r="M591">
        <v>1.79328</v>
      </c>
      <c r="N591">
        <v>0.262</v>
      </c>
      <c r="O591">
        <v>2.1633</v>
      </c>
      <c r="Q591">
        <v>1.31484</v>
      </c>
      <c r="R591">
        <v>0.4839</v>
      </c>
      <c r="S591">
        <v>0.4755</v>
      </c>
      <c r="U591">
        <v>0.27792</v>
      </c>
      <c r="V591">
        <v>0.5355</v>
      </c>
      <c r="W591">
        <v>0.69187</v>
      </c>
    </row>
    <row r="592" spans="5:23" ht="12.75">
      <c r="E592">
        <v>0.7206</v>
      </c>
      <c r="F592">
        <v>0.8862</v>
      </c>
      <c r="G592">
        <v>0.77062</v>
      </c>
      <c r="I592">
        <v>0.26847</v>
      </c>
      <c r="J592">
        <v>4.5095</v>
      </c>
      <c r="K592">
        <v>5.53999</v>
      </c>
      <c r="M592">
        <v>1.72309</v>
      </c>
      <c r="N592">
        <v>0.5522</v>
      </c>
      <c r="O592">
        <v>2.7036</v>
      </c>
      <c r="Q592">
        <v>0.20452</v>
      </c>
      <c r="R592">
        <v>0.16814</v>
      </c>
      <c r="S592">
        <v>0.7329</v>
      </c>
      <c r="U592">
        <v>1.53295</v>
      </c>
      <c r="V592">
        <v>0.9196</v>
      </c>
      <c r="W592">
        <v>1.03286</v>
      </c>
    </row>
    <row r="593" spans="5:23" ht="12.75">
      <c r="E593">
        <v>0.3358</v>
      </c>
      <c r="F593">
        <v>1.4894</v>
      </c>
      <c r="G593">
        <v>0.91399</v>
      </c>
      <c r="I593">
        <v>0.00753</v>
      </c>
      <c r="J593">
        <v>0.0654</v>
      </c>
      <c r="K593">
        <v>0.47222</v>
      </c>
      <c r="M593">
        <v>1.20912</v>
      </c>
      <c r="N593">
        <v>0.2843</v>
      </c>
      <c r="O593">
        <v>1.532</v>
      </c>
      <c r="Q593">
        <v>1.16068</v>
      </c>
      <c r="R593">
        <v>0.21007</v>
      </c>
      <c r="S593">
        <v>0.0916</v>
      </c>
      <c r="U593">
        <v>0.69238</v>
      </c>
      <c r="V593">
        <v>0.0844</v>
      </c>
      <c r="W593">
        <v>0.65732</v>
      </c>
    </row>
    <row r="594" spans="5:23" ht="12.75">
      <c r="E594">
        <v>0.1817</v>
      </c>
      <c r="F594">
        <v>0.6882</v>
      </c>
      <c r="G594">
        <v>1.14865</v>
      </c>
      <c r="I594">
        <v>0.26294</v>
      </c>
      <c r="J594">
        <v>1.6521</v>
      </c>
      <c r="K594">
        <v>0.35683</v>
      </c>
      <c r="M594">
        <v>4.30691</v>
      </c>
      <c r="N594">
        <v>0.4275</v>
      </c>
      <c r="O594">
        <v>0.9378</v>
      </c>
      <c r="Q594">
        <v>1.7245</v>
      </c>
      <c r="R594">
        <v>1.42783</v>
      </c>
      <c r="S594">
        <v>1.4006</v>
      </c>
      <c r="U594">
        <v>2.00133</v>
      </c>
      <c r="V594">
        <v>0.6285</v>
      </c>
      <c r="W594">
        <v>1.22752</v>
      </c>
    </row>
    <row r="595" spans="5:23" ht="12.75">
      <c r="E595">
        <v>2.006</v>
      </c>
      <c r="F595">
        <v>2.569</v>
      </c>
      <c r="G595">
        <v>0.30605</v>
      </c>
      <c r="I595">
        <v>0.70793</v>
      </c>
      <c r="J595">
        <v>1.3623</v>
      </c>
      <c r="K595">
        <v>1.03537</v>
      </c>
      <c r="M595">
        <v>0.27685</v>
      </c>
      <c r="N595">
        <v>0.0081</v>
      </c>
      <c r="O595">
        <v>0.0589</v>
      </c>
      <c r="Q595">
        <v>1.42223</v>
      </c>
      <c r="R595">
        <v>0.27183</v>
      </c>
      <c r="S595">
        <v>0.0103</v>
      </c>
      <c r="U595">
        <v>0.28947</v>
      </c>
      <c r="V595">
        <v>0.5382</v>
      </c>
      <c r="W595">
        <v>0.82006</v>
      </c>
    </row>
    <row r="596" spans="5:23" ht="12.75">
      <c r="E596">
        <v>0.1454</v>
      </c>
      <c r="F596">
        <v>1.4221</v>
      </c>
      <c r="G596">
        <v>1.28375</v>
      </c>
      <c r="I596">
        <v>1.24025</v>
      </c>
      <c r="J596">
        <v>0.8346</v>
      </c>
      <c r="K596">
        <v>0.47064</v>
      </c>
      <c r="M596">
        <v>2.54232</v>
      </c>
      <c r="N596">
        <v>1.9023</v>
      </c>
      <c r="O596">
        <v>1.4949</v>
      </c>
      <c r="Q596">
        <v>4.4914</v>
      </c>
      <c r="R596">
        <v>0.73779</v>
      </c>
      <c r="S596">
        <v>0.0497</v>
      </c>
      <c r="U596">
        <v>0.31467</v>
      </c>
      <c r="V596">
        <v>0.0036</v>
      </c>
      <c r="W596">
        <v>0.35122</v>
      </c>
    </row>
    <row r="597" spans="5:23" ht="12.75">
      <c r="E597">
        <v>0.6298</v>
      </c>
      <c r="F597">
        <v>0.648</v>
      </c>
      <c r="G597">
        <v>0.07342</v>
      </c>
      <c r="I597">
        <v>0.24036</v>
      </c>
      <c r="J597">
        <v>1.4134</v>
      </c>
      <c r="K597">
        <v>1.01561</v>
      </c>
      <c r="M597">
        <v>0.06648</v>
      </c>
      <c r="N597">
        <v>0.0037</v>
      </c>
      <c r="O597">
        <v>1.099</v>
      </c>
      <c r="Q597">
        <v>0.0312</v>
      </c>
      <c r="R597">
        <v>1.57758</v>
      </c>
      <c r="S597">
        <v>0.6844</v>
      </c>
      <c r="U597">
        <v>0.67602</v>
      </c>
      <c r="V597">
        <v>1.3134</v>
      </c>
      <c r="W597">
        <v>0.03485</v>
      </c>
    </row>
    <row r="598" spans="5:23" ht="12.75">
      <c r="E598">
        <v>0.5188</v>
      </c>
      <c r="F598">
        <v>0.019</v>
      </c>
      <c r="G598">
        <v>1.03487</v>
      </c>
      <c r="I598">
        <v>0.01216</v>
      </c>
      <c r="J598">
        <v>0.6326</v>
      </c>
      <c r="K598">
        <v>1.09295</v>
      </c>
      <c r="M598">
        <v>0.29946</v>
      </c>
      <c r="N598">
        <v>0.717</v>
      </c>
      <c r="O598">
        <v>0.1194</v>
      </c>
      <c r="Q598">
        <v>0.36526</v>
      </c>
      <c r="R598">
        <v>1.12759</v>
      </c>
      <c r="S598">
        <v>0.0287</v>
      </c>
      <c r="U598">
        <v>0.03757</v>
      </c>
      <c r="V598">
        <v>2.9877</v>
      </c>
      <c r="W598">
        <v>0.40556</v>
      </c>
    </row>
    <row r="599" spans="5:23" ht="12.75">
      <c r="E599">
        <v>1.9592</v>
      </c>
      <c r="F599">
        <v>0.2154</v>
      </c>
      <c r="G599">
        <v>0.0167</v>
      </c>
      <c r="I599">
        <v>0.34165</v>
      </c>
      <c r="J599">
        <v>1.3512</v>
      </c>
      <c r="K599">
        <v>1.16765</v>
      </c>
      <c r="M599">
        <v>0.36753</v>
      </c>
      <c r="N599">
        <v>1.6104</v>
      </c>
      <c r="O599">
        <v>0.2273</v>
      </c>
      <c r="Q599">
        <v>0.65594</v>
      </c>
      <c r="R599">
        <v>0.04496</v>
      </c>
      <c r="S599">
        <v>0.1931</v>
      </c>
      <c r="U599">
        <v>0.08553</v>
      </c>
      <c r="V599">
        <v>0.3426</v>
      </c>
      <c r="W599">
        <v>0.10761</v>
      </c>
    </row>
    <row r="600" spans="5:23" ht="12.75">
      <c r="E600">
        <v>2.4457</v>
      </c>
      <c r="F600">
        <v>0.1428</v>
      </c>
      <c r="G600">
        <v>0.60034</v>
      </c>
      <c r="I600">
        <v>0.19686</v>
      </c>
      <c r="J600">
        <v>0.131</v>
      </c>
      <c r="K600">
        <v>0.36342</v>
      </c>
      <c r="M600">
        <v>1.14738</v>
      </c>
      <c r="N600">
        <v>0.0952</v>
      </c>
      <c r="O600">
        <v>0.7317</v>
      </c>
      <c r="Q600">
        <v>0.83294</v>
      </c>
      <c r="R600">
        <v>0.86986</v>
      </c>
      <c r="S600">
        <v>2.0916</v>
      </c>
      <c r="U600">
        <v>0.1002</v>
      </c>
      <c r="V600">
        <v>1.6403</v>
      </c>
      <c r="W600">
        <v>4.01017</v>
      </c>
    </row>
    <row r="601" spans="5:23" ht="12.75">
      <c r="E601">
        <v>0.8814</v>
      </c>
      <c r="F601">
        <v>0.0532</v>
      </c>
      <c r="G601">
        <v>0.80782</v>
      </c>
      <c r="I601">
        <v>0.27385</v>
      </c>
      <c r="J601">
        <v>0.0092</v>
      </c>
      <c r="K601">
        <v>3.67143</v>
      </c>
      <c r="M601">
        <v>0.74869</v>
      </c>
      <c r="N601">
        <v>0</v>
      </c>
      <c r="O601">
        <v>0.4274</v>
      </c>
      <c r="Q601">
        <v>0.57436</v>
      </c>
      <c r="R601">
        <v>0.15415</v>
      </c>
      <c r="S601">
        <v>0.0531</v>
      </c>
      <c r="U601">
        <v>1.3394</v>
      </c>
      <c r="V601">
        <v>2.3026</v>
      </c>
      <c r="W601">
        <v>0.24179</v>
      </c>
    </row>
    <row r="602" spans="5:23" ht="12.75">
      <c r="E602">
        <v>0.024</v>
      </c>
      <c r="F602">
        <v>1.9558</v>
      </c>
      <c r="G602">
        <v>1.33339</v>
      </c>
      <c r="I602">
        <v>0.24256</v>
      </c>
      <c r="J602">
        <v>0.4647</v>
      </c>
      <c r="K602">
        <v>0.4048</v>
      </c>
      <c r="M602">
        <v>0.61322</v>
      </c>
      <c r="N602">
        <v>2.1676</v>
      </c>
      <c r="O602">
        <v>0.4821</v>
      </c>
      <c r="Q602">
        <v>0.09699</v>
      </c>
      <c r="R602">
        <v>1.52505</v>
      </c>
      <c r="S602">
        <v>0.3802</v>
      </c>
      <c r="U602">
        <v>3.42975</v>
      </c>
      <c r="V602">
        <v>0.0129</v>
      </c>
      <c r="W602">
        <v>1.48592</v>
      </c>
    </row>
    <row r="603" spans="5:23" ht="12.75">
      <c r="E603">
        <v>0.2089</v>
      </c>
      <c r="F603">
        <v>0.1535</v>
      </c>
      <c r="G603">
        <v>0.30562</v>
      </c>
      <c r="I603">
        <v>1.68679</v>
      </c>
      <c r="J603">
        <v>0.8393</v>
      </c>
      <c r="K603">
        <v>2.27783</v>
      </c>
      <c r="M603">
        <v>0.17839</v>
      </c>
      <c r="N603">
        <v>0.0114</v>
      </c>
      <c r="O603">
        <v>0.9996</v>
      </c>
      <c r="Q603">
        <v>1.0476</v>
      </c>
      <c r="R603">
        <v>2.18691</v>
      </c>
      <c r="S603">
        <v>0.2985</v>
      </c>
      <c r="U603">
        <v>0.09744</v>
      </c>
      <c r="V603">
        <v>1.7971</v>
      </c>
      <c r="W603">
        <v>2.22298</v>
      </c>
    </row>
    <row r="604" spans="5:23" ht="12.75">
      <c r="E604">
        <v>1.2713</v>
      </c>
      <c r="F604">
        <v>0.6748</v>
      </c>
      <c r="G604">
        <v>0.57697</v>
      </c>
      <c r="I604">
        <v>0.254</v>
      </c>
      <c r="J604">
        <v>1.8573</v>
      </c>
      <c r="K604">
        <v>0.305</v>
      </c>
      <c r="M604">
        <v>1.1224</v>
      </c>
      <c r="N604">
        <v>0.5243</v>
      </c>
      <c r="O604">
        <v>0.451</v>
      </c>
      <c r="Q604">
        <v>0.27432</v>
      </c>
      <c r="R604">
        <v>2.21574</v>
      </c>
      <c r="S604">
        <v>0.8273</v>
      </c>
      <c r="U604">
        <v>0.61557</v>
      </c>
      <c r="V604">
        <v>0.0002</v>
      </c>
      <c r="W604">
        <v>0.43892</v>
      </c>
    </row>
    <row r="605" spans="5:23" ht="12.75">
      <c r="E605">
        <v>0.5587</v>
      </c>
      <c r="F605">
        <v>0.9035</v>
      </c>
      <c r="G605">
        <v>0.54458</v>
      </c>
      <c r="I605">
        <v>0.20194</v>
      </c>
      <c r="J605">
        <v>0.9274</v>
      </c>
      <c r="K605">
        <v>0.72254</v>
      </c>
      <c r="M605">
        <v>0.05222</v>
      </c>
      <c r="N605">
        <v>0.5191</v>
      </c>
      <c r="O605">
        <v>1.2365</v>
      </c>
      <c r="Q605">
        <v>2.39119</v>
      </c>
      <c r="R605">
        <v>0.07872</v>
      </c>
      <c r="S605">
        <v>0.0876</v>
      </c>
      <c r="U605">
        <v>1.1467</v>
      </c>
      <c r="V605">
        <v>0.9686</v>
      </c>
      <c r="W605">
        <v>1.01688</v>
      </c>
    </row>
    <row r="606" spans="5:23" ht="12.75">
      <c r="E606">
        <v>0.1012</v>
      </c>
      <c r="F606">
        <v>7.5811</v>
      </c>
      <c r="G606">
        <v>0.97826</v>
      </c>
      <c r="I606">
        <v>1.24274</v>
      </c>
      <c r="J606">
        <v>0.0864</v>
      </c>
      <c r="K606">
        <v>0.79536</v>
      </c>
      <c r="M606">
        <v>1.63937</v>
      </c>
      <c r="N606">
        <v>1.5932</v>
      </c>
      <c r="O606">
        <v>0.0663</v>
      </c>
      <c r="Q606">
        <v>0.6038</v>
      </c>
      <c r="R606">
        <v>1.06752</v>
      </c>
      <c r="S606">
        <v>0.7543</v>
      </c>
      <c r="U606">
        <v>0.33435</v>
      </c>
      <c r="V606">
        <v>0.6323</v>
      </c>
      <c r="W606">
        <v>0.76054</v>
      </c>
    </row>
    <row r="607" spans="5:23" ht="12.75">
      <c r="E607">
        <v>1.3306</v>
      </c>
      <c r="F607">
        <v>0.0663</v>
      </c>
      <c r="G607">
        <v>3.09185</v>
      </c>
      <c r="I607">
        <v>0.78267</v>
      </c>
      <c r="J607">
        <v>0.0021</v>
      </c>
      <c r="K607">
        <v>0.70506</v>
      </c>
      <c r="M607">
        <v>0.06317</v>
      </c>
      <c r="N607">
        <v>8.6023</v>
      </c>
      <c r="O607">
        <v>0.187</v>
      </c>
      <c r="Q607">
        <v>0.8534</v>
      </c>
      <c r="R607">
        <v>0.19803</v>
      </c>
      <c r="S607">
        <v>0.6553</v>
      </c>
      <c r="U607">
        <v>2.0857</v>
      </c>
      <c r="V607">
        <v>0.4291</v>
      </c>
      <c r="W607">
        <v>0.25028</v>
      </c>
    </row>
    <row r="608" spans="5:23" ht="12.75">
      <c r="E608">
        <v>1.5206</v>
      </c>
      <c r="F608">
        <v>9.0833</v>
      </c>
      <c r="G608">
        <v>1.76748</v>
      </c>
      <c r="I608">
        <v>0.87006</v>
      </c>
      <c r="J608">
        <v>0.1336</v>
      </c>
      <c r="K608">
        <v>0.23811</v>
      </c>
      <c r="M608">
        <v>1.43985</v>
      </c>
      <c r="N608">
        <v>0.721</v>
      </c>
      <c r="O608">
        <v>0.1581</v>
      </c>
      <c r="Q608">
        <v>0.60612</v>
      </c>
      <c r="R608">
        <v>0.00094</v>
      </c>
      <c r="S608">
        <v>0.8833</v>
      </c>
      <c r="U608">
        <v>1.08388</v>
      </c>
      <c r="V608">
        <v>0.7465</v>
      </c>
      <c r="W608">
        <v>1.52363</v>
      </c>
    </row>
    <row r="609" spans="5:23" ht="12.75">
      <c r="E609">
        <v>0.8404</v>
      </c>
      <c r="F609">
        <v>1.003</v>
      </c>
      <c r="G609">
        <v>1.40679</v>
      </c>
      <c r="I609">
        <v>0.08423</v>
      </c>
      <c r="J609">
        <v>0.6943</v>
      </c>
      <c r="K609">
        <v>0.4533</v>
      </c>
      <c r="M609">
        <v>0.44995</v>
      </c>
      <c r="N609">
        <v>1.1091</v>
      </c>
      <c r="O609">
        <v>1.135</v>
      </c>
      <c r="Q609">
        <v>1.37706</v>
      </c>
      <c r="R609">
        <v>0.41731</v>
      </c>
      <c r="S609">
        <v>0.1554</v>
      </c>
      <c r="U609">
        <v>1.80508</v>
      </c>
      <c r="V609">
        <v>0.0488</v>
      </c>
      <c r="W609">
        <v>1.41081</v>
      </c>
    </row>
    <row r="610" spans="5:23" ht="12.75">
      <c r="E610">
        <v>1.6159</v>
      </c>
      <c r="F610">
        <v>0.0481</v>
      </c>
      <c r="G610">
        <v>1.19962</v>
      </c>
      <c r="I610">
        <v>1.59603</v>
      </c>
      <c r="J610">
        <v>0.067</v>
      </c>
      <c r="K610">
        <v>3.17373</v>
      </c>
      <c r="M610">
        <v>0.51597</v>
      </c>
      <c r="N610">
        <v>1.1675</v>
      </c>
      <c r="O610">
        <v>0.039</v>
      </c>
      <c r="Q610">
        <v>2.00736</v>
      </c>
      <c r="R610">
        <v>2.52397</v>
      </c>
      <c r="S610">
        <v>3.7076</v>
      </c>
      <c r="U610">
        <v>2.993</v>
      </c>
      <c r="V610">
        <v>0.5766</v>
      </c>
      <c r="W610">
        <v>1.42929</v>
      </c>
    </row>
    <row r="611" spans="5:23" ht="12.75">
      <c r="E611">
        <v>0.1021</v>
      </c>
      <c r="F611">
        <v>1.8973</v>
      </c>
      <c r="G611">
        <v>0.40687</v>
      </c>
      <c r="I611">
        <v>3.40266</v>
      </c>
      <c r="J611">
        <v>0.3347</v>
      </c>
      <c r="K611">
        <v>0.80257</v>
      </c>
      <c r="M611">
        <v>1.50578</v>
      </c>
      <c r="N611">
        <v>0.2169</v>
      </c>
      <c r="O611">
        <v>0.6703</v>
      </c>
      <c r="Q611">
        <v>0.32323</v>
      </c>
      <c r="R611">
        <v>3.98401</v>
      </c>
      <c r="S611">
        <v>0.2273</v>
      </c>
      <c r="U611">
        <v>1.32782</v>
      </c>
      <c r="V611">
        <v>0.0444</v>
      </c>
      <c r="W611">
        <v>3.53302</v>
      </c>
    </row>
    <row r="612" spans="5:23" ht="12.75">
      <c r="E612">
        <v>0.0861</v>
      </c>
      <c r="F612">
        <v>2.7069</v>
      </c>
      <c r="G612">
        <v>0.28466</v>
      </c>
      <c r="I612">
        <v>1.02082</v>
      </c>
      <c r="J612">
        <v>0.4938</v>
      </c>
      <c r="K612">
        <v>2.7203</v>
      </c>
      <c r="M612">
        <v>1.02356</v>
      </c>
      <c r="N612">
        <v>1.2929</v>
      </c>
      <c r="O612">
        <v>0.0146</v>
      </c>
      <c r="Q612">
        <v>0.59096</v>
      </c>
      <c r="R612">
        <v>0.16933</v>
      </c>
      <c r="S612">
        <v>0.5437</v>
      </c>
      <c r="U612">
        <v>0.36544</v>
      </c>
      <c r="V612">
        <v>6.9109</v>
      </c>
      <c r="W612">
        <v>0.39628</v>
      </c>
    </row>
    <row r="613" spans="5:23" ht="12.75">
      <c r="E613">
        <v>0.7813</v>
      </c>
      <c r="F613">
        <v>2.1481</v>
      </c>
      <c r="G613">
        <v>1.319</v>
      </c>
      <c r="I613">
        <v>0.43718</v>
      </c>
      <c r="J613">
        <v>0.6164</v>
      </c>
      <c r="K613">
        <v>3.44727</v>
      </c>
      <c r="M613">
        <v>0.82573</v>
      </c>
      <c r="N613">
        <v>1.3974</v>
      </c>
      <c r="O613">
        <v>2.479</v>
      </c>
      <c r="Q613">
        <v>0.00166</v>
      </c>
      <c r="R613">
        <v>1.67681</v>
      </c>
      <c r="S613">
        <v>1.0316</v>
      </c>
      <c r="U613">
        <v>0.17043</v>
      </c>
      <c r="V613">
        <v>0.011</v>
      </c>
      <c r="W613">
        <v>0.17651</v>
      </c>
    </row>
    <row r="614" spans="5:23" ht="12.75">
      <c r="E614">
        <v>1.0238</v>
      </c>
      <c r="F614">
        <v>0.0197</v>
      </c>
      <c r="G614">
        <v>1.5332</v>
      </c>
      <c r="I614">
        <v>1.11873</v>
      </c>
      <c r="J614">
        <v>0.6024</v>
      </c>
      <c r="K614">
        <v>0.85524</v>
      </c>
      <c r="M614">
        <v>0.94556</v>
      </c>
      <c r="N614">
        <v>0.1799</v>
      </c>
      <c r="O614">
        <v>4.3039</v>
      </c>
      <c r="Q614">
        <v>1.71826</v>
      </c>
      <c r="R614">
        <v>0.00222</v>
      </c>
      <c r="S614">
        <v>1.2183</v>
      </c>
      <c r="U614">
        <v>0.41409</v>
      </c>
      <c r="V614">
        <v>1.8099</v>
      </c>
      <c r="W614">
        <v>0.07578</v>
      </c>
    </row>
    <row r="615" spans="5:23" ht="12.75">
      <c r="E615">
        <v>0.2491</v>
      </c>
      <c r="F615">
        <v>0.3778</v>
      </c>
      <c r="G615">
        <v>1.25113</v>
      </c>
      <c r="I615">
        <v>0.42232</v>
      </c>
      <c r="J615">
        <v>1.7293</v>
      </c>
      <c r="K615">
        <v>0.1193</v>
      </c>
      <c r="M615">
        <v>1.30762</v>
      </c>
      <c r="N615">
        <v>4.0402</v>
      </c>
      <c r="O615">
        <v>0.1049</v>
      </c>
      <c r="Q615">
        <v>0.12367</v>
      </c>
      <c r="R615">
        <v>0.62417</v>
      </c>
      <c r="S615">
        <v>0.6084</v>
      </c>
      <c r="U615">
        <v>1.90203</v>
      </c>
      <c r="V615">
        <v>0.0132</v>
      </c>
      <c r="W615">
        <v>3.84687</v>
      </c>
    </row>
    <row r="616" spans="5:23" ht="12.75">
      <c r="E616">
        <v>0.9283</v>
      </c>
      <c r="F616">
        <v>0.6338</v>
      </c>
      <c r="G616">
        <v>0.23388</v>
      </c>
      <c r="I616">
        <v>0.48569</v>
      </c>
      <c r="J616">
        <v>0.016</v>
      </c>
      <c r="K616">
        <v>2.93846</v>
      </c>
      <c r="M616">
        <v>0.12234</v>
      </c>
      <c r="N616">
        <v>0.0765</v>
      </c>
      <c r="O616">
        <v>4.9925</v>
      </c>
      <c r="Q616">
        <v>0.43461</v>
      </c>
      <c r="R616">
        <v>0.20417</v>
      </c>
      <c r="S616">
        <v>0.025</v>
      </c>
      <c r="U616">
        <v>1.75294</v>
      </c>
      <c r="V616">
        <v>0.2453</v>
      </c>
      <c r="W616">
        <v>0.22932</v>
      </c>
    </row>
    <row r="617" spans="5:23" ht="12.75">
      <c r="E617">
        <v>1.544</v>
      </c>
      <c r="F617">
        <v>1.5814</v>
      </c>
      <c r="G617">
        <v>1.45088</v>
      </c>
      <c r="I617">
        <v>0.47275</v>
      </c>
      <c r="J617">
        <v>4.3235</v>
      </c>
      <c r="K617">
        <v>0.51159</v>
      </c>
      <c r="M617">
        <v>0.70959</v>
      </c>
      <c r="N617">
        <v>0.6593</v>
      </c>
      <c r="O617">
        <v>1.5833</v>
      </c>
      <c r="Q617">
        <v>0.3417</v>
      </c>
      <c r="R617">
        <v>0.97944</v>
      </c>
      <c r="S617">
        <v>1.2198</v>
      </c>
      <c r="U617">
        <v>1.16834</v>
      </c>
      <c r="V617">
        <v>5.5434</v>
      </c>
      <c r="W617">
        <v>1.09241</v>
      </c>
    </row>
    <row r="618" spans="5:23" ht="12.75">
      <c r="E618">
        <v>0.0045</v>
      </c>
      <c r="F618">
        <v>0.4258</v>
      </c>
      <c r="G618">
        <v>0.76283</v>
      </c>
      <c r="I618">
        <v>1.44278</v>
      </c>
      <c r="J618">
        <v>0.0417</v>
      </c>
      <c r="K618">
        <v>1.52164</v>
      </c>
      <c r="M618">
        <v>0.03031</v>
      </c>
      <c r="N618">
        <v>0.0037</v>
      </c>
      <c r="O618">
        <v>0.8096</v>
      </c>
      <c r="Q618">
        <v>2.87197</v>
      </c>
      <c r="R618">
        <v>1.42371</v>
      </c>
      <c r="S618">
        <v>0.1663</v>
      </c>
      <c r="U618">
        <v>2.82016</v>
      </c>
      <c r="V618">
        <v>0.0121</v>
      </c>
      <c r="W618">
        <v>0.17881</v>
      </c>
    </row>
    <row r="619" spans="5:23" ht="12.75">
      <c r="E619">
        <v>1.002</v>
      </c>
      <c r="F619">
        <v>0.5826</v>
      </c>
      <c r="G619">
        <v>0.01771</v>
      </c>
      <c r="I619">
        <v>0.40494</v>
      </c>
      <c r="J619">
        <v>0.0276</v>
      </c>
      <c r="K619">
        <v>0.30192</v>
      </c>
      <c r="M619">
        <v>1.29184</v>
      </c>
      <c r="N619">
        <v>3.9994</v>
      </c>
      <c r="O619">
        <v>0.8058</v>
      </c>
      <c r="Q619">
        <v>0.02939</v>
      </c>
      <c r="R619">
        <v>4.49143</v>
      </c>
      <c r="S619">
        <v>1.573</v>
      </c>
      <c r="U619">
        <v>9.80954</v>
      </c>
      <c r="V619">
        <v>0.0027</v>
      </c>
      <c r="W619">
        <v>0.16045</v>
      </c>
    </row>
    <row r="620" spans="5:23" ht="12.75">
      <c r="E620">
        <v>0.2036</v>
      </c>
      <c r="F620">
        <v>0.7316</v>
      </c>
      <c r="G620">
        <v>1.81435</v>
      </c>
      <c r="I620">
        <v>0.09318</v>
      </c>
      <c r="J620">
        <v>4.1303</v>
      </c>
      <c r="K620">
        <v>0.5342</v>
      </c>
      <c r="M620">
        <v>0.3923</v>
      </c>
      <c r="N620">
        <v>1.2136</v>
      </c>
      <c r="O620">
        <v>0.4426</v>
      </c>
      <c r="Q620">
        <v>0.25157</v>
      </c>
      <c r="R620">
        <v>1.31728</v>
      </c>
      <c r="S620">
        <v>0.5411</v>
      </c>
      <c r="U620">
        <v>0.18756</v>
      </c>
      <c r="V620">
        <v>1.3819</v>
      </c>
      <c r="W620">
        <v>1.18735</v>
      </c>
    </row>
    <row r="621" spans="5:23" ht="12.75">
      <c r="E621">
        <v>0.0475</v>
      </c>
      <c r="F621">
        <v>2.1877</v>
      </c>
      <c r="G621">
        <v>0.10748</v>
      </c>
      <c r="I621">
        <v>3.03311</v>
      </c>
      <c r="J621">
        <v>1.5739</v>
      </c>
      <c r="K621">
        <v>0.60843</v>
      </c>
      <c r="M621">
        <v>1.93972</v>
      </c>
      <c r="N621">
        <v>0</v>
      </c>
      <c r="O621">
        <v>0.0941</v>
      </c>
      <c r="Q621">
        <v>0.97982</v>
      </c>
      <c r="R621">
        <v>0.12472</v>
      </c>
      <c r="S621">
        <v>0.6007</v>
      </c>
      <c r="U621">
        <v>0.49846</v>
      </c>
      <c r="V621">
        <v>0.0385</v>
      </c>
      <c r="W621">
        <v>0.16015</v>
      </c>
    </row>
    <row r="622" spans="5:23" ht="12.75">
      <c r="E622">
        <v>2.8849</v>
      </c>
      <c r="F622">
        <v>2.1909</v>
      </c>
      <c r="G622">
        <v>0.46715</v>
      </c>
      <c r="I622">
        <v>0.75785</v>
      </c>
      <c r="J622">
        <v>1.2545</v>
      </c>
      <c r="K622">
        <v>0.21546</v>
      </c>
      <c r="M622">
        <v>0.4714</v>
      </c>
      <c r="N622">
        <v>0.8002</v>
      </c>
      <c r="O622">
        <v>0.0556</v>
      </c>
      <c r="Q622">
        <v>0.62453</v>
      </c>
      <c r="R622">
        <v>6.99632</v>
      </c>
      <c r="S622">
        <v>0.0985</v>
      </c>
      <c r="U622">
        <v>0.09748</v>
      </c>
      <c r="V622">
        <v>0.0149</v>
      </c>
      <c r="W622">
        <v>1.17752</v>
      </c>
    </row>
    <row r="623" spans="5:23" ht="12.75">
      <c r="E623">
        <v>0.0057</v>
      </c>
      <c r="F623">
        <v>0.7095</v>
      </c>
      <c r="G623">
        <v>0.12647</v>
      </c>
      <c r="I623">
        <v>1.36861</v>
      </c>
      <c r="J623">
        <v>0.9652</v>
      </c>
      <c r="K623">
        <v>3.72136</v>
      </c>
      <c r="M623">
        <v>3.53036</v>
      </c>
      <c r="N623">
        <v>0.7886</v>
      </c>
      <c r="O623">
        <v>0.7473</v>
      </c>
      <c r="Q623">
        <v>0.5549</v>
      </c>
      <c r="R623">
        <v>1.26976</v>
      </c>
      <c r="S623">
        <v>2.4123</v>
      </c>
      <c r="U623">
        <v>0.19358</v>
      </c>
      <c r="V623">
        <v>0.2471</v>
      </c>
      <c r="W623">
        <v>0.25394</v>
      </c>
    </row>
    <row r="624" spans="5:23" ht="12.75">
      <c r="E624">
        <v>0.4056</v>
      </c>
      <c r="F624">
        <v>0.1543</v>
      </c>
      <c r="G624">
        <v>0.25088</v>
      </c>
      <c r="I624">
        <v>0.01776</v>
      </c>
      <c r="J624">
        <v>0.0275</v>
      </c>
      <c r="K624">
        <v>0.54863</v>
      </c>
      <c r="M624">
        <v>0.22037</v>
      </c>
      <c r="N624">
        <v>2.1175</v>
      </c>
      <c r="O624">
        <v>0.226</v>
      </c>
      <c r="Q624">
        <v>0.157</v>
      </c>
      <c r="R624">
        <v>0.03836</v>
      </c>
      <c r="S624">
        <v>0.3977</v>
      </c>
      <c r="U624">
        <v>1.91238</v>
      </c>
      <c r="V624">
        <v>0.0348</v>
      </c>
      <c r="W624">
        <v>0.45513</v>
      </c>
    </row>
    <row r="625" spans="5:23" ht="12.75">
      <c r="E625">
        <v>0.6606</v>
      </c>
      <c r="F625">
        <v>1.9985</v>
      </c>
      <c r="G625">
        <v>0.02591</v>
      </c>
      <c r="I625">
        <v>0.17532</v>
      </c>
      <c r="J625">
        <v>0.7184</v>
      </c>
      <c r="K625">
        <v>1.31698</v>
      </c>
      <c r="M625">
        <v>0.08456</v>
      </c>
      <c r="N625">
        <v>1.2106</v>
      </c>
      <c r="O625">
        <v>2.3263</v>
      </c>
      <c r="Q625">
        <v>0.8848</v>
      </c>
      <c r="R625">
        <v>0.3553</v>
      </c>
      <c r="S625">
        <v>0.3176</v>
      </c>
      <c r="U625">
        <v>0.60961</v>
      </c>
      <c r="V625">
        <v>1.3349</v>
      </c>
      <c r="W625">
        <v>1.33909</v>
      </c>
    </row>
    <row r="626" spans="5:23" ht="12.75">
      <c r="E626">
        <v>0.0136</v>
      </c>
      <c r="F626">
        <v>3.4814</v>
      </c>
      <c r="G626">
        <v>2.67864</v>
      </c>
      <c r="I626">
        <v>1.17392</v>
      </c>
      <c r="J626">
        <v>2.2835</v>
      </c>
      <c r="K626">
        <v>0.16989</v>
      </c>
      <c r="M626">
        <v>0.1137</v>
      </c>
      <c r="N626">
        <v>0.002</v>
      </c>
      <c r="O626">
        <v>0.5257</v>
      </c>
      <c r="Q626">
        <v>1.06683</v>
      </c>
      <c r="R626">
        <v>0.06465</v>
      </c>
      <c r="S626">
        <v>2.5837</v>
      </c>
      <c r="U626">
        <v>0.66161</v>
      </c>
      <c r="V626">
        <v>4.6311</v>
      </c>
      <c r="W626">
        <v>1.3572</v>
      </c>
    </row>
    <row r="627" spans="5:23" ht="12.75">
      <c r="E627">
        <v>0.2863</v>
      </c>
      <c r="F627">
        <v>0.9703</v>
      </c>
      <c r="G627">
        <v>0.13131</v>
      </c>
      <c r="I627">
        <v>1.34354</v>
      </c>
      <c r="J627">
        <v>0.0854</v>
      </c>
      <c r="K627">
        <v>0.36659</v>
      </c>
      <c r="M627">
        <v>0.18454</v>
      </c>
      <c r="N627">
        <v>1.9533</v>
      </c>
      <c r="O627">
        <v>1.1363</v>
      </c>
      <c r="Q627">
        <v>1.07983</v>
      </c>
      <c r="R627">
        <v>1.60008</v>
      </c>
      <c r="S627">
        <v>0.0311</v>
      </c>
      <c r="U627">
        <v>0.54105</v>
      </c>
      <c r="V627">
        <v>0.1409</v>
      </c>
      <c r="W627">
        <v>2.10526</v>
      </c>
    </row>
    <row r="628" spans="5:23" ht="12.75">
      <c r="E628">
        <v>0.1595</v>
      </c>
      <c r="F628">
        <v>1.1947</v>
      </c>
      <c r="G628">
        <v>1.8645</v>
      </c>
      <c r="I628">
        <v>5.80391</v>
      </c>
      <c r="J628">
        <v>1.2302</v>
      </c>
      <c r="K628">
        <v>0.89215</v>
      </c>
      <c r="M628">
        <v>0.74879</v>
      </c>
      <c r="N628">
        <v>0.0002</v>
      </c>
      <c r="O628">
        <v>0.7354</v>
      </c>
      <c r="Q628">
        <v>0.88864</v>
      </c>
      <c r="R628">
        <v>0.05321</v>
      </c>
      <c r="S628">
        <v>0.8153</v>
      </c>
      <c r="U628">
        <v>1.40213</v>
      </c>
      <c r="V628">
        <v>0.9782</v>
      </c>
      <c r="W628">
        <v>1.05215</v>
      </c>
    </row>
    <row r="629" spans="5:23" ht="12.75">
      <c r="E629">
        <v>1.5408</v>
      </c>
      <c r="F629">
        <v>0.1493</v>
      </c>
      <c r="G629">
        <v>0.40294</v>
      </c>
      <c r="I629">
        <v>3.61448</v>
      </c>
      <c r="J629">
        <v>0.0586</v>
      </c>
      <c r="K629">
        <v>0.97739</v>
      </c>
      <c r="M629">
        <v>1.81184</v>
      </c>
      <c r="N629">
        <v>0.3472</v>
      </c>
      <c r="O629">
        <v>0.2291</v>
      </c>
      <c r="Q629">
        <v>1.74282</v>
      </c>
      <c r="R629">
        <v>0.08625</v>
      </c>
      <c r="S629">
        <v>0.2402</v>
      </c>
      <c r="U629">
        <v>0.56955</v>
      </c>
      <c r="V629">
        <v>0.8152</v>
      </c>
      <c r="W629">
        <v>3.60473</v>
      </c>
    </row>
    <row r="630" spans="5:23" ht="12.75">
      <c r="E630">
        <v>1.9739</v>
      </c>
      <c r="F630">
        <v>0.1415</v>
      </c>
      <c r="G630">
        <v>3.44275</v>
      </c>
      <c r="I630">
        <v>0.3462</v>
      </c>
      <c r="J630">
        <v>0.0149</v>
      </c>
      <c r="K630">
        <v>1.02236</v>
      </c>
      <c r="M630">
        <v>0.09429</v>
      </c>
      <c r="N630">
        <v>0.3209</v>
      </c>
      <c r="O630">
        <v>1.2237</v>
      </c>
      <c r="Q630">
        <v>0.59803</v>
      </c>
      <c r="R630">
        <v>0.66192</v>
      </c>
      <c r="S630">
        <v>1.8112</v>
      </c>
      <c r="U630">
        <v>0.41847</v>
      </c>
      <c r="V630">
        <v>0.1952</v>
      </c>
      <c r="W630">
        <v>0.6778</v>
      </c>
    </row>
    <row r="631" spans="5:23" ht="12.75">
      <c r="E631">
        <v>0.8384</v>
      </c>
      <c r="F631">
        <v>1.3068</v>
      </c>
      <c r="G631">
        <v>1.3011</v>
      </c>
      <c r="I631">
        <v>0.09351</v>
      </c>
      <c r="J631">
        <v>0.6583</v>
      </c>
      <c r="K631">
        <v>0.00356</v>
      </c>
      <c r="M631">
        <v>0.59289</v>
      </c>
      <c r="N631">
        <v>0.7413</v>
      </c>
      <c r="O631">
        <v>0.7542</v>
      </c>
      <c r="Q631">
        <v>0.00567</v>
      </c>
      <c r="R631">
        <v>0.1652</v>
      </c>
      <c r="S631">
        <v>0.4433</v>
      </c>
      <c r="U631">
        <v>0.25241</v>
      </c>
      <c r="V631">
        <v>0.0082</v>
      </c>
      <c r="W631">
        <v>0.47611</v>
      </c>
    </row>
    <row r="632" spans="5:23" ht="12.75">
      <c r="E632">
        <v>3.2187</v>
      </c>
      <c r="F632">
        <v>0.5356</v>
      </c>
      <c r="G632">
        <v>1.6481</v>
      </c>
      <c r="I632">
        <v>0.02897</v>
      </c>
      <c r="J632">
        <v>0.9195</v>
      </c>
      <c r="K632">
        <v>2.534</v>
      </c>
      <c r="M632">
        <v>1.97178</v>
      </c>
      <c r="N632">
        <v>0.0556</v>
      </c>
      <c r="O632">
        <v>1.0359</v>
      </c>
      <c r="Q632">
        <v>1.54987</v>
      </c>
      <c r="R632">
        <v>0.01683</v>
      </c>
      <c r="S632">
        <v>3.3983</v>
      </c>
      <c r="U632">
        <v>0.22311</v>
      </c>
      <c r="V632">
        <v>0.1411</v>
      </c>
      <c r="W632">
        <v>0.14182</v>
      </c>
    </row>
    <row r="633" spans="5:23" ht="12.75">
      <c r="E633">
        <v>0.3392</v>
      </c>
      <c r="F633">
        <v>0.3075</v>
      </c>
      <c r="G633">
        <v>1.33078</v>
      </c>
      <c r="I633">
        <v>0.12291</v>
      </c>
      <c r="J633">
        <v>2.6944</v>
      </c>
      <c r="K633">
        <v>0.1222</v>
      </c>
      <c r="M633">
        <v>0.1215</v>
      </c>
      <c r="N633">
        <v>7.7762</v>
      </c>
      <c r="O633">
        <v>0.9246</v>
      </c>
      <c r="Q633">
        <v>0.57458</v>
      </c>
      <c r="R633">
        <v>0.0058</v>
      </c>
      <c r="S633">
        <v>0.6073</v>
      </c>
      <c r="U633">
        <v>0.41412</v>
      </c>
      <c r="V633">
        <v>2.6101</v>
      </c>
      <c r="W633">
        <v>1.17064</v>
      </c>
    </row>
    <row r="634" spans="5:23" ht="12.75">
      <c r="E634">
        <v>0.3038</v>
      </c>
      <c r="F634">
        <v>3.4589</v>
      </c>
      <c r="G634">
        <v>0.64197</v>
      </c>
      <c r="I634">
        <v>1.88992</v>
      </c>
      <c r="J634">
        <v>1.0537</v>
      </c>
      <c r="K634">
        <v>0.88177</v>
      </c>
      <c r="M634">
        <v>0.85477</v>
      </c>
      <c r="N634">
        <v>0.0282</v>
      </c>
      <c r="O634">
        <v>0.4334</v>
      </c>
      <c r="Q634">
        <v>0.20471</v>
      </c>
      <c r="R634">
        <v>0.02402</v>
      </c>
      <c r="S634">
        <v>1.9659</v>
      </c>
      <c r="U634">
        <v>0.45493</v>
      </c>
      <c r="V634">
        <v>2.8181</v>
      </c>
      <c r="W634">
        <v>1.04013</v>
      </c>
    </row>
    <row r="635" spans="5:23" ht="12.75">
      <c r="E635">
        <v>0.1349</v>
      </c>
      <c r="F635">
        <v>0.0336</v>
      </c>
      <c r="G635">
        <v>1.22245</v>
      </c>
      <c r="I635">
        <v>4.00254</v>
      </c>
      <c r="J635">
        <v>1.319</v>
      </c>
      <c r="K635">
        <v>1.04202</v>
      </c>
      <c r="M635">
        <v>1.75829</v>
      </c>
      <c r="N635">
        <v>0.0535</v>
      </c>
      <c r="O635">
        <v>0.1126</v>
      </c>
      <c r="Q635">
        <v>0.20778</v>
      </c>
      <c r="R635">
        <v>0.03033</v>
      </c>
      <c r="S635">
        <v>3.2275</v>
      </c>
      <c r="U635">
        <v>1.11825</v>
      </c>
      <c r="V635">
        <v>3.6521</v>
      </c>
      <c r="W635">
        <v>1.38827</v>
      </c>
    </row>
    <row r="636" spans="5:23" ht="12.75">
      <c r="E636">
        <v>0.0071</v>
      </c>
      <c r="F636">
        <v>0.033</v>
      </c>
      <c r="G636">
        <v>0.82308</v>
      </c>
      <c r="I636">
        <v>2.24744</v>
      </c>
      <c r="J636">
        <v>5.991</v>
      </c>
      <c r="K636">
        <v>2.37566</v>
      </c>
      <c r="M636">
        <v>0.66851</v>
      </c>
      <c r="N636">
        <v>0.9667</v>
      </c>
      <c r="O636">
        <v>2.4015</v>
      </c>
      <c r="Q636">
        <v>0.39723</v>
      </c>
      <c r="R636">
        <v>0.63081</v>
      </c>
      <c r="S636">
        <v>0.6299</v>
      </c>
      <c r="U636">
        <v>0.65109</v>
      </c>
      <c r="V636">
        <v>0.1018</v>
      </c>
      <c r="W636">
        <v>0.33859</v>
      </c>
    </row>
    <row r="637" spans="5:23" ht="12.75">
      <c r="E637">
        <v>0.4107</v>
      </c>
      <c r="F637">
        <v>2.9215</v>
      </c>
      <c r="G637">
        <v>1.55901</v>
      </c>
      <c r="I637">
        <v>0.59856</v>
      </c>
      <c r="J637">
        <v>0.3479</v>
      </c>
      <c r="K637">
        <v>3.1035</v>
      </c>
      <c r="M637">
        <v>0.54622</v>
      </c>
      <c r="N637">
        <v>2.4635</v>
      </c>
      <c r="O637">
        <v>1.1515</v>
      </c>
      <c r="Q637">
        <v>0.80412</v>
      </c>
      <c r="R637">
        <v>0.0155</v>
      </c>
      <c r="S637">
        <v>1.6162</v>
      </c>
      <c r="U637">
        <v>0.39865</v>
      </c>
      <c r="V637">
        <v>0.2058</v>
      </c>
      <c r="W637">
        <v>0.28145</v>
      </c>
    </row>
    <row r="638" spans="5:23" ht="12.75">
      <c r="E638">
        <v>1.4667</v>
      </c>
      <c r="F638">
        <v>0.1477</v>
      </c>
      <c r="G638">
        <v>0.1727</v>
      </c>
      <c r="I638">
        <v>0.88947</v>
      </c>
      <c r="J638">
        <v>0.0233</v>
      </c>
      <c r="K638">
        <v>0.45466</v>
      </c>
      <c r="M638">
        <v>0.89972</v>
      </c>
      <c r="N638">
        <v>2.7633</v>
      </c>
      <c r="O638">
        <v>0.0417</v>
      </c>
      <c r="Q638">
        <v>0.16063</v>
      </c>
      <c r="R638">
        <v>0.56698</v>
      </c>
      <c r="S638">
        <v>2.453</v>
      </c>
      <c r="U638">
        <v>1.89967</v>
      </c>
      <c r="V638">
        <v>1.5889</v>
      </c>
      <c r="W638">
        <v>0.46817</v>
      </c>
    </row>
    <row r="639" spans="5:23" ht="12.75">
      <c r="E639">
        <v>0.349</v>
      </c>
      <c r="F639">
        <v>1.2458</v>
      </c>
      <c r="G639">
        <v>0.42997</v>
      </c>
      <c r="I639">
        <v>1.53049</v>
      </c>
      <c r="J639">
        <v>0.1758</v>
      </c>
      <c r="K639">
        <v>2.979</v>
      </c>
      <c r="M639">
        <v>0.77174</v>
      </c>
      <c r="N639">
        <v>2.8079</v>
      </c>
      <c r="O639">
        <v>0.0717</v>
      </c>
      <c r="Q639">
        <v>0.76816</v>
      </c>
      <c r="R639">
        <v>4.02941</v>
      </c>
      <c r="S639">
        <v>2.0551</v>
      </c>
      <c r="U639">
        <v>0.89762</v>
      </c>
      <c r="V639">
        <v>0.1472</v>
      </c>
      <c r="W639">
        <v>0.6387</v>
      </c>
    </row>
    <row r="640" spans="5:23" ht="12.75">
      <c r="E640">
        <v>0.3768</v>
      </c>
      <c r="F640">
        <v>0.3809</v>
      </c>
      <c r="G640">
        <v>1.35597</v>
      </c>
      <c r="I640">
        <v>1.25135</v>
      </c>
      <c r="J640">
        <v>1.0164</v>
      </c>
      <c r="K640">
        <v>4.42543</v>
      </c>
      <c r="M640">
        <v>0.43128</v>
      </c>
      <c r="N640">
        <v>1.6512</v>
      </c>
      <c r="O640">
        <v>0.1734</v>
      </c>
      <c r="Q640">
        <v>0.29185</v>
      </c>
      <c r="R640">
        <v>1.71292</v>
      </c>
      <c r="S640">
        <v>0.6553</v>
      </c>
      <c r="U640">
        <v>0.62035</v>
      </c>
      <c r="V640">
        <v>0.8908</v>
      </c>
      <c r="W640">
        <v>0.08783</v>
      </c>
    </row>
    <row r="641" spans="5:23" ht="12.75">
      <c r="E641">
        <v>0.3228</v>
      </c>
      <c r="F641">
        <v>0.5972</v>
      </c>
      <c r="G641">
        <v>0.27398</v>
      </c>
      <c r="I641">
        <v>0.19692</v>
      </c>
      <c r="J641">
        <v>0.1118</v>
      </c>
      <c r="K641">
        <v>0.81869</v>
      </c>
      <c r="M641">
        <v>0.07801</v>
      </c>
      <c r="N641">
        <v>1.2472</v>
      </c>
      <c r="O641">
        <v>1.5266</v>
      </c>
      <c r="Q641">
        <v>0.40761</v>
      </c>
      <c r="R641">
        <v>2.42846</v>
      </c>
      <c r="S641">
        <v>2.0985</v>
      </c>
      <c r="U641">
        <v>0.01119</v>
      </c>
      <c r="V641">
        <v>0.0114</v>
      </c>
      <c r="W641">
        <v>1.15555</v>
      </c>
    </row>
    <row r="642" spans="5:23" ht="12.75">
      <c r="E642">
        <v>0.8831</v>
      </c>
      <c r="F642">
        <v>1.4782</v>
      </c>
      <c r="G642">
        <v>0.89674</v>
      </c>
      <c r="I642">
        <v>0.2073</v>
      </c>
      <c r="J642">
        <v>0.1539</v>
      </c>
      <c r="K642">
        <v>0.36879</v>
      </c>
      <c r="M642">
        <v>1.08033</v>
      </c>
      <c r="N642">
        <v>0.0777</v>
      </c>
      <c r="O642">
        <v>0.9978</v>
      </c>
      <c r="Q642">
        <v>0.23514</v>
      </c>
      <c r="R642">
        <v>1.05473</v>
      </c>
      <c r="S642">
        <v>0.7832</v>
      </c>
      <c r="U642">
        <v>1.61004</v>
      </c>
      <c r="V642">
        <v>0.0815</v>
      </c>
      <c r="W642">
        <v>1.92348</v>
      </c>
    </row>
    <row r="643" spans="5:23" ht="12.75">
      <c r="E643">
        <v>3.3422</v>
      </c>
      <c r="F643">
        <v>1.6656</v>
      </c>
      <c r="G643">
        <v>1.24928</v>
      </c>
      <c r="I643">
        <v>1.15181</v>
      </c>
      <c r="J643">
        <v>1.4946</v>
      </c>
      <c r="K643">
        <v>1.72656</v>
      </c>
      <c r="M643">
        <v>3.04098</v>
      </c>
      <c r="N643">
        <v>0.2329</v>
      </c>
      <c r="O643">
        <v>1.2882</v>
      </c>
      <c r="Q643">
        <v>1.04562</v>
      </c>
      <c r="R643">
        <v>0.18773</v>
      </c>
      <c r="S643">
        <v>0.9519</v>
      </c>
      <c r="U643">
        <v>1.77086</v>
      </c>
      <c r="V643">
        <v>1.628</v>
      </c>
      <c r="W643">
        <v>1.3191</v>
      </c>
    </row>
    <row r="644" spans="5:23" ht="12.75">
      <c r="E644">
        <v>2.8753</v>
      </c>
      <c r="F644">
        <v>0.7286</v>
      </c>
      <c r="G644">
        <v>0.11487</v>
      </c>
      <c r="I644">
        <v>1.35672</v>
      </c>
      <c r="J644">
        <v>0.0355</v>
      </c>
      <c r="K644">
        <v>1.56607</v>
      </c>
      <c r="M644">
        <v>0.02945</v>
      </c>
      <c r="N644">
        <v>0.0092</v>
      </c>
      <c r="O644">
        <v>3.8787</v>
      </c>
      <c r="Q644">
        <v>0.29487</v>
      </c>
      <c r="R644">
        <v>1.02828</v>
      </c>
      <c r="S644">
        <v>0.0207</v>
      </c>
      <c r="U644">
        <v>0.32119</v>
      </c>
      <c r="V644">
        <v>0.0022</v>
      </c>
      <c r="W644">
        <v>1.70692</v>
      </c>
    </row>
    <row r="645" spans="5:23" ht="12.75">
      <c r="E645">
        <v>0.1203</v>
      </c>
      <c r="F645">
        <v>0.0009</v>
      </c>
      <c r="G645">
        <v>1.5225</v>
      </c>
      <c r="I645">
        <v>0.81334</v>
      </c>
      <c r="J645">
        <v>0.0562</v>
      </c>
      <c r="K645">
        <v>2.48608</v>
      </c>
      <c r="M645">
        <v>0.26856</v>
      </c>
      <c r="N645">
        <v>4.8651</v>
      </c>
      <c r="O645">
        <v>2.2555</v>
      </c>
      <c r="Q645">
        <v>1.17099</v>
      </c>
      <c r="R645">
        <v>1.10216</v>
      </c>
      <c r="S645">
        <v>0.2364</v>
      </c>
      <c r="U645">
        <v>1.2254</v>
      </c>
      <c r="V645">
        <v>0.2618</v>
      </c>
      <c r="W645">
        <v>0.85085</v>
      </c>
    </row>
    <row r="646" spans="5:23" ht="12.75">
      <c r="E646">
        <v>0.7807</v>
      </c>
      <c r="F646">
        <v>0.0536</v>
      </c>
      <c r="G646">
        <v>1.13025</v>
      </c>
      <c r="I646">
        <v>1.33167</v>
      </c>
      <c r="J646">
        <v>1.0369</v>
      </c>
      <c r="K646">
        <v>2.8899</v>
      </c>
      <c r="M646">
        <v>1.15308</v>
      </c>
      <c r="N646">
        <v>0.0355</v>
      </c>
      <c r="O646">
        <v>1.7566</v>
      </c>
      <c r="Q646">
        <v>0.0242</v>
      </c>
      <c r="R646">
        <v>2.21044</v>
      </c>
      <c r="S646">
        <v>0.4125</v>
      </c>
      <c r="U646">
        <v>4.17677</v>
      </c>
      <c r="V646">
        <v>0.0003</v>
      </c>
      <c r="W646">
        <v>0.12606</v>
      </c>
    </row>
    <row r="647" spans="5:23" ht="12.75">
      <c r="E647">
        <v>0.437</v>
      </c>
      <c r="F647">
        <v>2.5837</v>
      </c>
      <c r="G647">
        <v>1.44177</v>
      </c>
      <c r="I647">
        <v>0.59726</v>
      </c>
      <c r="J647">
        <v>0.001</v>
      </c>
      <c r="K647">
        <v>1.4357</v>
      </c>
      <c r="M647">
        <v>0.36886</v>
      </c>
      <c r="N647">
        <v>0.0396</v>
      </c>
      <c r="O647">
        <v>1.1005</v>
      </c>
      <c r="Q647">
        <v>0.10848</v>
      </c>
      <c r="R647">
        <v>0.01105</v>
      </c>
      <c r="S647">
        <v>0.2871</v>
      </c>
      <c r="U647">
        <v>0.88962</v>
      </c>
      <c r="V647">
        <v>0.2162</v>
      </c>
      <c r="W647">
        <v>1.18993</v>
      </c>
    </row>
    <row r="648" spans="5:23" ht="12.75">
      <c r="E648">
        <v>0.6238</v>
      </c>
      <c r="F648">
        <v>0.2073</v>
      </c>
      <c r="G648">
        <v>0.26282</v>
      </c>
      <c r="I648">
        <v>0.20212</v>
      </c>
      <c r="J648">
        <v>1.2409</v>
      </c>
      <c r="K648">
        <v>0.46829</v>
      </c>
      <c r="M648">
        <v>0.10693</v>
      </c>
      <c r="N648">
        <v>1.0627</v>
      </c>
      <c r="O648">
        <v>0.2834</v>
      </c>
      <c r="Q648">
        <v>0.85243</v>
      </c>
      <c r="R648">
        <v>0.13327</v>
      </c>
      <c r="S648">
        <v>0.1907</v>
      </c>
      <c r="U648">
        <v>2.11455</v>
      </c>
      <c r="V648">
        <v>0.1769</v>
      </c>
      <c r="W648">
        <v>0.28176</v>
      </c>
    </row>
    <row r="649" spans="5:23" ht="12.75">
      <c r="E649">
        <v>1.0048</v>
      </c>
      <c r="F649">
        <v>8.2546</v>
      </c>
      <c r="G649">
        <v>0.61461</v>
      </c>
      <c r="I649">
        <v>1.82776</v>
      </c>
      <c r="J649">
        <v>0.0086</v>
      </c>
      <c r="K649">
        <v>0.10342</v>
      </c>
      <c r="M649">
        <v>0.17141</v>
      </c>
      <c r="N649">
        <v>0.8276</v>
      </c>
      <c r="O649">
        <v>1.2983</v>
      </c>
      <c r="Q649">
        <v>0.18076</v>
      </c>
      <c r="R649">
        <v>0.06721</v>
      </c>
      <c r="S649">
        <v>1.0396</v>
      </c>
      <c r="U649">
        <v>0.98554</v>
      </c>
      <c r="V649">
        <v>0.4941</v>
      </c>
      <c r="W649">
        <v>1.41206</v>
      </c>
    </row>
    <row r="650" spans="5:23" ht="12.75">
      <c r="E650">
        <v>1.0293</v>
      </c>
      <c r="F650">
        <v>0.1155</v>
      </c>
      <c r="G650">
        <v>0.89831</v>
      </c>
      <c r="I650">
        <v>0.55458</v>
      </c>
      <c r="J650">
        <v>0.2833</v>
      </c>
      <c r="K650">
        <v>3.9103</v>
      </c>
      <c r="M650">
        <v>1.20228</v>
      </c>
      <c r="N650">
        <v>4.2734</v>
      </c>
      <c r="O650">
        <v>0.8603</v>
      </c>
      <c r="Q650">
        <v>0.24037</v>
      </c>
      <c r="R650">
        <v>0.95799</v>
      </c>
      <c r="S650">
        <v>0.6957</v>
      </c>
      <c r="U650">
        <v>0.25917</v>
      </c>
      <c r="V650">
        <v>0.2488</v>
      </c>
      <c r="W650">
        <v>0.37685</v>
      </c>
    </row>
    <row r="651" spans="5:23" ht="12.75">
      <c r="E651">
        <v>0.4893</v>
      </c>
      <c r="F651">
        <v>0</v>
      </c>
      <c r="G651">
        <v>0.06788</v>
      </c>
      <c r="I651">
        <v>0.29408</v>
      </c>
      <c r="J651">
        <v>4.2471</v>
      </c>
      <c r="K651">
        <v>0.65009</v>
      </c>
      <c r="M651">
        <v>0.11432</v>
      </c>
      <c r="N651">
        <v>1.5982</v>
      </c>
      <c r="O651">
        <v>0.9628</v>
      </c>
      <c r="Q651">
        <v>1.82468</v>
      </c>
      <c r="R651">
        <v>1.93307</v>
      </c>
      <c r="S651">
        <v>0.5359</v>
      </c>
      <c r="U651">
        <v>0.38382</v>
      </c>
      <c r="V651">
        <v>0.1603</v>
      </c>
      <c r="W651">
        <v>1.34305</v>
      </c>
    </row>
    <row r="652" spans="5:23" ht="12.75">
      <c r="E652">
        <v>0.2678</v>
      </c>
      <c r="F652">
        <v>1.0393</v>
      </c>
      <c r="G652">
        <v>1.19946</v>
      </c>
      <c r="I652">
        <v>2.31331</v>
      </c>
      <c r="J652">
        <v>0.1817</v>
      </c>
      <c r="K652">
        <v>0.87883</v>
      </c>
      <c r="M652">
        <v>0.44889</v>
      </c>
      <c r="N652">
        <v>1.162</v>
      </c>
      <c r="O652">
        <v>1.6216</v>
      </c>
      <c r="Q652">
        <v>0.20439</v>
      </c>
      <c r="R652">
        <v>0.07017</v>
      </c>
      <c r="S652">
        <v>2.26</v>
      </c>
      <c r="U652">
        <v>0.24127</v>
      </c>
      <c r="V652">
        <v>0.0145</v>
      </c>
      <c r="W652">
        <v>0.34621</v>
      </c>
    </row>
    <row r="653" spans="5:23" ht="12.75">
      <c r="E653">
        <v>0.2384</v>
      </c>
      <c r="F653">
        <v>0.0002</v>
      </c>
      <c r="G653">
        <v>0.3051</v>
      </c>
      <c r="I653">
        <v>2.33267</v>
      </c>
      <c r="J653">
        <v>3.2145</v>
      </c>
      <c r="K653">
        <v>0.75686</v>
      </c>
      <c r="M653">
        <v>3.09898</v>
      </c>
      <c r="N653">
        <v>0.4413</v>
      </c>
      <c r="O653">
        <v>0.0728</v>
      </c>
      <c r="Q653">
        <v>0.79639</v>
      </c>
      <c r="R653">
        <v>0.0338</v>
      </c>
      <c r="S653">
        <v>0.7008</v>
      </c>
      <c r="U653">
        <v>2.75462</v>
      </c>
      <c r="V653">
        <v>0.9056</v>
      </c>
      <c r="W653">
        <v>1.40047</v>
      </c>
    </row>
    <row r="654" spans="5:23" ht="12.75">
      <c r="E654">
        <v>2.6511</v>
      </c>
      <c r="F654">
        <v>1.4139</v>
      </c>
      <c r="G654">
        <v>1.01131</v>
      </c>
      <c r="I654">
        <v>0.56731</v>
      </c>
      <c r="J654">
        <v>0.0331</v>
      </c>
      <c r="K654">
        <v>0.31222</v>
      </c>
      <c r="M654">
        <v>2.67659</v>
      </c>
      <c r="N654">
        <v>0.0902</v>
      </c>
      <c r="O654">
        <v>0.6467</v>
      </c>
      <c r="Q654">
        <v>0.19036</v>
      </c>
      <c r="R654">
        <v>2.51104</v>
      </c>
      <c r="S654">
        <v>0.31</v>
      </c>
      <c r="U654">
        <v>0.0397</v>
      </c>
      <c r="V654">
        <v>3.2399</v>
      </c>
      <c r="W654">
        <v>1.62797</v>
      </c>
    </row>
    <row r="655" spans="5:23" ht="12.75">
      <c r="E655">
        <v>0.2309</v>
      </c>
      <c r="F655">
        <v>0.6949</v>
      </c>
      <c r="G655">
        <v>0.33086</v>
      </c>
      <c r="I655">
        <v>0.5129</v>
      </c>
      <c r="J655">
        <v>1.4373</v>
      </c>
      <c r="K655">
        <v>2.81276</v>
      </c>
      <c r="M655">
        <v>1.78134</v>
      </c>
      <c r="N655">
        <v>0.6813</v>
      </c>
      <c r="O655">
        <v>1.4899</v>
      </c>
      <c r="Q655">
        <v>0.36311</v>
      </c>
      <c r="R655">
        <v>0.91838</v>
      </c>
      <c r="S655">
        <v>0.2896</v>
      </c>
      <c r="U655">
        <v>0.95714</v>
      </c>
      <c r="V655">
        <v>0.7912</v>
      </c>
      <c r="W655">
        <v>1.23453</v>
      </c>
    </row>
    <row r="656" spans="5:23" ht="12.75">
      <c r="E656">
        <v>0.9345</v>
      </c>
      <c r="F656">
        <v>2.3899</v>
      </c>
      <c r="G656">
        <v>1.73002</v>
      </c>
      <c r="I656">
        <v>1.29513</v>
      </c>
      <c r="J656">
        <v>2.2605</v>
      </c>
      <c r="K656">
        <v>1.00509</v>
      </c>
      <c r="M656">
        <v>2.70544</v>
      </c>
      <c r="N656">
        <v>0.916</v>
      </c>
      <c r="O656">
        <v>0.7488</v>
      </c>
      <c r="Q656">
        <v>1.42403</v>
      </c>
      <c r="R656">
        <v>5.195</v>
      </c>
      <c r="S656">
        <v>2.1202</v>
      </c>
      <c r="U656">
        <v>0.48773</v>
      </c>
      <c r="V656">
        <v>4.2884</v>
      </c>
      <c r="W656">
        <v>0.728</v>
      </c>
    </row>
    <row r="657" spans="5:23" ht="12.75">
      <c r="E657">
        <v>1.2232</v>
      </c>
      <c r="F657">
        <v>0.3234</v>
      </c>
      <c r="G657">
        <v>1.92919</v>
      </c>
      <c r="I657">
        <v>1.15613</v>
      </c>
      <c r="J657">
        <v>0.1835</v>
      </c>
      <c r="K657">
        <v>0.18683</v>
      </c>
      <c r="M657">
        <v>0.05977</v>
      </c>
      <c r="N657">
        <v>0.4106</v>
      </c>
      <c r="O657">
        <v>1.0156</v>
      </c>
      <c r="Q657">
        <v>2.81359</v>
      </c>
      <c r="R657">
        <v>0.33136</v>
      </c>
      <c r="S657">
        <v>1.084</v>
      </c>
      <c r="U657">
        <v>2.30105</v>
      </c>
      <c r="V657">
        <v>5.5699</v>
      </c>
      <c r="W657">
        <v>2.43915</v>
      </c>
    </row>
    <row r="658" spans="5:23" ht="12.75">
      <c r="E658">
        <v>0.2053</v>
      </c>
      <c r="F658">
        <v>2.1515</v>
      </c>
      <c r="G658">
        <v>0.08212</v>
      </c>
      <c r="I658">
        <v>1.90793</v>
      </c>
      <c r="J658">
        <v>1.2168</v>
      </c>
      <c r="K658">
        <v>0.65303</v>
      </c>
      <c r="M658">
        <v>2.50131</v>
      </c>
      <c r="N658">
        <v>0.1435</v>
      </c>
      <c r="O658">
        <v>0.6865</v>
      </c>
      <c r="Q658">
        <v>3.27903</v>
      </c>
      <c r="R658">
        <v>0</v>
      </c>
      <c r="S658">
        <v>2.5937</v>
      </c>
      <c r="U658">
        <v>0.02469</v>
      </c>
      <c r="V658">
        <v>0.7513</v>
      </c>
      <c r="W658">
        <v>0.69533</v>
      </c>
    </row>
    <row r="659" spans="5:23" ht="12.75">
      <c r="E659">
        <v>0.7976</v>
      </c>
      <c r="F659">
        <v>1.4768</v>
      </c>
      <c r="G659">
        <v>0.21303</v>
      </c>
      <c r="I659">
        <v>0.0499</v>
      </c>
      <c r="J659">
        <v>0.1292</v>
      </c>
      <c r="K659">
        <v>2.56755</v>
      </c>
      <c r="M659">
        <v>0.05656</v>
      </c>
      <c r="N659">
        <v>0.0084</v>
      </c>
      <c r="O659">
        <v>1.451</v>
      </c>
      <c r="Q659">
        <v>0.89287</v>
      </c>
      <c r="R659">
        <v>0.24439</v>
      </c>
      <c r="S659">
        <v>2.881</v>
      </c>
      <c r="U659">
        <v>0.73554</v>
      </c>
      <c r="V659">
        <v>1.3305</v>
      </c>
      <c r="W659">
        <v>0.33546</v>
      </c>
    </row>
    <row r="660" spans="5:23" ht="12.75">
      <c r="E660">
        <v>1.6108</v>
      </c>
      <c r="F660">
        <v>1.1724</v>
      </c>
      <c r="G660">
        <v>0.72103</v>
      </c>
      <c r="I660">
        <v>0.63731</v>
      </c>
      <c r="J660">
        <v>0.076</v>
      </c>
      <c r="K660">
        <v>0.83277</v>
      </c>
      <c r="M660">
        <v>0.37719</v>
      </c>
      <c r="N660">
        <v>1.4975</v>
      </c>
      <c r="O660">
        <v>0.3021</v>
      </c>
      <c r="Q660">
        <v>0.51478</v>
      </c>
      <c r="R660">
        <v>1.03652</v>
      </c>
      <c r="S660">
        <v>2.7115</v>
      </c>
      <c r="U660">
        <v>0.00273</v>
      </c>
      <c r="V660">
        <v>0.1227</v>
      </c>
      <c r="W660">
        <v>3.74581</v>
      </c>
    </row>
    <row r="661" spans="5:23" ht="12.75">
      <c r="E661">
        <v>0.8627</v>
      </c>
      <c r="F661">
        <v>4.6447</v>
      </c>
      <c r="G661">
        <v>0.32401</v>
      </c>
      <c r="I661">
        <v>0.04423</v>
      </c>
      <c r="J661">
        <v>3.5051</v>
      </c>
      <c r="K661">
        <v>0.28842</v>
      </c>
      <c r="M661">
        <v>2.45624</v>
      </c>
      <c r="N661">
        <v>0.0003</v>
      </c>
      <c r="O661">
        <v>2.7445</v>
      </c>
      <c r="Q661">
        <v>0.18401</v>
      </c>
      <c r="R661">
        <v>0.0697</v>
      </c>
      <c r="S661">
        <v>2.081</v>
      </c>
      <c r="U661">
        <v>1.10756</v>
      </c>
      <c r="V661">
        <v>1.7286</v>
      </c>
      <c r="W661">
        <v>0.09552</v>
      </c>
    </row>
    <row r="662" spans="5:23" ht="12.75">
      <c r="E662">
        <v>3.7566</v>
      </c>
      <c r="F662">
        <v>4.7782</v>
      </c>
      <c r="G662">
        <v>0.68189</v>
      </c>
      <c r="I662">
        <v>0.8448</v>
      </c>
      <c r="J662">
        <v>2.8252</v>
      </c>
      <c r="K662">
        <v>0.17022</v>
      </c>
      <c r="M662">
        <v>1.48522</v>
      </c>
      <c r="N662">
        <v>1.9427</v>
      </c>
      <c r="O662">
        <v>0.3404</v>
      </c>
      <c r="Q662">
        <v>2.15868</v>
      </c>
      <c r="R662">
        <v>0.17912</v>
      </c>
      <c r="S662">
        <v>2.9441</v>
      </c>
      <c r="U662">
        <v>0.13654</v>
      </c>
      <c r="V662">
        <v>0.8744</v>
      </c>
      <c r="W662">
        <v>0.0625</v>
      </c>
    </row>
    <row r="663" spans="5:23" ht="12.75">
      <c r="E663">
        <v>1.6783</v>
      </c>
      <c r="F663">
        <v>0.201</v>
      </c>
      <c r="G663">
        <v>0.25384</v>
      </c>
      <c r="I663">
        <v>0.85247</v>
      </c>
      <c r="J663">
        <v>0.0021</v>
      </c>
      <c r="K663">
        <v>0.38985</v>
      </c>
      <c r="M663">
        <v>2.18458</v>
      </c>
      <c r="N663">
        <v>2.5607</v>
      </c>
      <c r="O663">
        <v>1.9286</v>
      </c>
      <c r="Q663">
        <v>0.92372</v>
      </c>
      <c r="R663">
        <v>0.01129</v>
      </c>
      <c r="S663">
        <v>0.0638</v>
      </c>
      <c r="U663">
        <v>0.76169</v>
      </c>
      <c r="V663">
        <v>0.5121</v>
      </c>
      <c r="W663">
        <v>1.38536</v>
      </c>
    </row>
    <row r="664" spans="5:23" ht="12.75">
      <c r="E664">
        <v>0.6916</v>
      </c>
      <c r="F664">
        <v>1.3353</v>
      </c>
      <c r="G664">
        <v>0.48233</v>
      </c>
      <c r="I664">
        <v>0.90608</v>
      </c>
      <c r="J664">
        <v>0.0037</v>
      </c>
      <c r="K664">
        <v>0.5571</v>
      </c>
      <c r="M664">
        <v>0.17939</v>
      </c>
      <c r="N664">
        <v>0.1189</v>
      </c>
      <c r="O664">
        <v>0.0641</v>
      </c>
      <c r="Q664">
        <v>0.38504</v>
      </c>
      <c r="R664">
        <v>0.41207</v>
      </c>
      <c r="S664">
        <v>2.1904</v>
      </c>
      <c r="U664">
        <v>0.50848</v>
      </c>
      <c r="V664">
        <v>0.0287</v>
      </c>
      <c r="W664">
        <v>1.25388</v>
      </c>
    </row>
    <row r="665" spans="5:23" ht="12.75">
      <c r="E665">
        <v>1.2448</v>
      </c>
      <c r="F665">
        <v>0.0468</v>
      </c>
      <c r="G665">
        <v>0.72714</v>
      </c>
      <c r="I665">
        <v>1.83749</v>
      </c>
      <c r="J665">
        <v>0.1676</v>
      </c>
      <c r="K665">
        <v>1.19242</v>
      </c>
      <c r="M665">
        <v>0.24808</v>
      </c>
      <c r="N665">
        <v>0.1597</v>
      </c>
      <c r="O665">
        <v>1.3695</v>
      </c>
      <c r="Q665">
        <v>3.91846</v>
      </c>
      <c r="R665">
        <v>0.16376</v>
      </c>
      <c r="S665">
        <v>0.8321</v>
      </c>
      <c r="U665">
        <v>0.49331</v>
      </c>
      <c r="V665">
        <v>0.0696</v>
      </c>
      <c r="W665">
        <v>1.71812</v>
      </c>
    </row>
    <row r="666" spans="5:23" ht="12.75">
      <c r="E666">
        <v>0.0813</v>
      </c>
      <c r="F666">
        <v>0.4407</v>
      </c>
      <c r="G666">
        <v>0.35172</v>
      </c>
      <c r="I666">
        <v>0.25739</v>
      </c>
      <c r="J666">
        <v>4.728</v>
      </c>
      <c r="K666">
        <v>0.98326</v>
      </c>
      <c r="M666">
        <v>0.00618</v>
      </c>
      <c r="N666">
        <v>0.0383</v>
      </c>
      <c r="O666">
        <v>0.5395</v>
      </c>
      <c r="Q666">
        <v>0.01385</v>
      </c>
      <c r="R666">
        <v>1.88078</v>
      </c>
      <c r="S666">
        <v>2.2347</v>
      </c>
      <c r="U666">
        <v>0.67382</v>
      </c>
      <c r="V666">
        <v>1.318</v>
      </c>
      <c r="W666">
        <v>0.13408</v>
      </c>
    </row>
    <row r="667" spans="5:23" ht="12.75">
      <c r="E667">
        <v>2.2275</v>
      </c>
      <c r="F667">
        <v>0.514</v>
      </c>
      <c r="G667">
        <v>0.02812</v>
      </c>
      <c r="I667">
        <v>1.27059</v>
      </c>
      <c r="J667">
        <v>1.7975</v>
      </c>
      <c r="K667">
        <v>1.05713</v>
      </c>
      <c r="M667">
        <v>0.03944</v>
      </c>
      <c r="N667">
        <v>0.6527</v>
      </c>
      <c r="O667">
        <v>0.8627</v>
      </c>
      <c r="Q667">
        <v>1.5135</v>
      </c>
      <c r="R667">
        <v>0.77211</v>
      </c>
      <c r="S667">
        <v>3.2695</v>
      </c>
      <c r="U667">
        <v>0.97464</v>
      </c>
      <c r="V667">
        <v>5.8997</v>
      </c>
      <c r="W667">
        <v>0.51122</v>
      </c>
    </row>
    <row r="668" spans="5:23" ht="12.75">
      <c r="E668">
        <v>1.1867</v>
      </c>
      <c r="F668">
        <v>0.0457</v>
      </c>
      <c r="G668">
        <v>0.13303</v>
      </c>
      <c r="I668">
        <v>0.44787</v>
      </c>
      <c r="J668">
        <v>0.7717</v>
      </c>
      <c r="K668">
        <v>1.02121</v>
      </c>
      <c r="M668">
        <v>0.21651</v>
      </c>
      <c r="N668">
        <v>0.1042</v>
      </c>
      <c r="O668">
        <v>1.4472</v>
      </c>
      <c r="Q668">
        <v>2.52912</v>
      </c>
      <c r="R668">
        <v>0.00623</v>
      </c>
      <c r="S668">
        <v>0.7248</v>
      </c>
      <c r="U668">
        <v>2.36779</v>
      </c>
      <c r="V668">
        <v>0.0445</v>
      </c>
      <c r="W668">
        <v>2.57221</v>
      </c>
    </row>
    <row r="669" spans="5:23" ht="12.75">
      <c r="E669">
        <v>0.9222</v>
      </c>
      <c r="F669">
        <v>6.4903</v>
      </c>
      <c r="G669">
        <v>0.4191</v>
      </c>
      <c r="I669">
        <v>1.86277</v>
      </c>
      <c r="J669">
        <v>1.3082</v>
      </c>
      <c r="K669">
        <v>1.14143</v>
      </c>
      <c r="M669">
        <v>0.12833</v>
      </c>
      <c r="N669">
        <v>0.5347</v>
      </c>
      <c r="O669">
        <v>0.7985</v>
      </c>
      <c r="Q669">
        <v>2.66295</v>
      </c>
      <c r="R669">
        <v>0.09041</v>
      </c>
      <c r="S669">
        <v>0.7185</v>
      </c>
      <c r="U669">
        <v>1.09097</v>
      </c>
      <c r="V669">
        <v>3.176</v>
      </c>
      <c r="W669">
        <v>0.01118</v>
      </c>
    </row>
    <row r="670" spans="5:23" ht="12.75">
      <c r="E670">
        <v>3.331</v>
      </c>
      <c r="F670">
        <v>2.1007</v>
      </c>
      <c r="G670">
        <v>0.12682</v>
      </c>
      <c r="I670">
        <v>1.70435</v>
      </c>
      <c r="J670">
        <v>0.0485</v>
      </c>
      <c r="K670">
        <v>1.3255</v>
      </c>
      <c r="M670">
        <v>1.03631</v>
      </c>
      <c r="N670">
        <v>0.1124</v>
      </c>
      <c r="O670">
        <v>0.1101</v>
      </c>
      <c r="Q670">
        <v>0.21724</v>
      </c>
      <c r="R670">
        <v>0.95062</v>
      </c>
      <c r="S670">
        <v>1.4062</v>
      </c>
      <c r="U670">
        <v>1.41305</v>
      </c>
      <c r="V670">
        <v>0.3283</v>
      </c>
      <c r="W670">
        <v>0.55835</v>
      </c>
    </row>
    <row r="671" spans="5:23" ht="12.75">
      <c r="E671">
        <v>1.4243</v>
      </c>
      <c r="F671">
        <v>0.3018</v>
      </c>
      <c r="G671">
        <v>1.35631</v>
      </c>
      <c r="I671">
        <v>0.23863</v>
      </c>
      <c r="J671">
        <v>1.1103</v>
      </c>
      <c r="K671">
        <v>0.53888</v>
      </c>
      <c r="M671">
        <v>0.02642</v>
      </c>
      <c r="N671">
        <v>2.7947</v>
      </c>
      <c r="O671">
        <v>1.2321</v>
      </c>
      <c r="Q671">
        <v>4.32068</v>
      </c>
      <c r="R671">
        <v>1.61986</v>
      </c>
      <c r="S671">
        <v>0.2165</v>
      </c>
      <c r="U671">
        <v>0.04046</v>
      </c>
      <c r="V671">
        <v>1.2095</v>
      </c>
      <c r="W671">
        <v>3.2182</v>
      </c>
    </row>
    <row r="672" spans="5:23" ht="12.75">
      <c r="E672">
        <v>0.8384</v>
      </c>
      <c r="F672">
        <v>0.0449</v>
      </c>
      <c r="G672">
        <v>0.0004</v>
      </c>
      <c r="I672">
        <v>0.11348</v>
      </c>
      <c r="J672">
        <v>0.0146</v>
      </c>
      <c r="K672">
        <v>0.63225</v>
      </c>
      <c r="M672">
        <v>1.15911</v>
      </c>
      <c r="N672">
        <v>0.8425</v>
      </c>
      <c r="O672">
        <v>0.8251</v>
      </c>
      <c r="Q672">
        <v>1.26673</v>
      </c>
      <c r="R672">
        <v>1.41582</v>
      </c>
      <c r="S672">
        <v>0.8057</v>
      </c>
      <c r="U672">
        <v>0.02339</v>
      </c>
      <c r="V672">
        <v>2.8129</v>
      </c>
      <c r="W672">
        <v>0.86889</v>
      </c>
    </row>
    <row r="673" spans="5:23" ht="12.75">
      <c r="E673">
        <v>2.1254</v>
      </c>
      <c r="F673">
        <v>0.0526</v>
      </c>
      <c r="G673">
        <v>3.44419</v>
      </c>
      <c r="I673">
        <v>0.61533</v>
      </c>
      <c r="J673">
        <v>0.0002</v>
      </c>
      <c r="K673">
        <v>0.39675</v>
      </c>
      <c r="M673">
        <v>2.02122</v>
      </c>
      <c r="N673">
        <v>0.2962</v>
      </c>
      <c r="O673">
        <v>1.9647</v>
      </c>
      <c r="Q673">
        <v>1.73323</v>
      </c>
      <c r="R673">
        <v>0.29717</v>
      </c>
      <c r="S673">
        <v>0.5906</v>
      </c>
      <c r="U673">
        <v>0.10753</v>
      </c>
      <c r="V673">
        <v>3.0804</v>
      </c>
      <c r="W673">
        <v>0.66081</v>
      </c>
    </row>
    <row r="674" spans="5:23" ht="12.75">
      <c r="E674">
        <v>1.0374</v>
      </c>
      <c r="F674">
        <v>0.0187</v>
      </c>
      <c r="G674">
        <v>0.02547</v>
      </c>
      <c r="I674">
        <v>3.17208</v>
      </c>
      <c r="J674">
        <v>0.7716</v>
      </c>
      <c r="K674">
        <v>0.4332</v>
      </c>
      <c r="M674">
        <v>0.47634</v>
      </c>
      <c r="N674">
        <v>2.2077</v>
      </c>
      <c r="O674">
        <v>1.1394</v>
      </c>
      <c r="Q674">
        <v>2.17909</v>
      </c>
      <c r="R674">
        <v>1.13403</v>
      </c>
      <c r="S674">
        <v>1.8828</v>
      </c>
      <c r="U674">
        <v>0.475</v>
      </c>
      <c r="V674">
        <v>0.1363</v>
      </c>
      <c r="W674">
        <v>1.20669</v>
      </c>
    </row>
    <row r="675" spans="5:23" ht="12.75">
      <c r="E675">
        <v>0.6825</v>
      </c>
      <c r="F675">
        <v>2.8621</v>
      </c>
      <c r="G675">
        <v>0.15345</v>
      </c>
      <c r="I675">
        <v>0.00812</v>
      </c>
      <c r="J675">
        <v>0.1353</v>
      </c>
      <c r="K675">
        <v>4.00693</v>
      </c>
      <c r="M675">
        <v>1.29825</v>
      </c>
      <c r="N675">
        <v>0.006</v>
      </c>
      <c r="O675">
        <v>0.8817</v>
      </c>
      <c r="Q675">
        <v>0.60574</v>
      </c>
      <c r="R675">
        <v>0.63222</v>
      </c>
      <c r="S675">
        <v>0.484</v>
      </c>
      <c r="U675">
        <v>1.63147</v>
      </c>
      <c r="V675">
        <v>0.7336</v>
      </c>
      <c r="W675">
        <v>0.46662</v>
      </c>
    </row>
    <row r="676" spans="5:23" ht="12.75">
      <c r="E676">
        <v>0.3719</v>
      </c>
      <c r="F676">
        <v>0.1669</v>
      </c>
      <c r="G676">
        <v>0.35382</v>
      </c>
      <c r="I676">
        <v>0.0043</v>
      </c>
      <c r="J676">
        <v>0.1133</v>
      </c>
      <c r="K676">
        <v>4.1562</v>
      </c>
      <c r="M676">
        <v>1.31863</v>
      </c>
      <c r="N676">
        <v>0.0685</v>
      </c>
      <c r="O676">
        <v>0.4257</v>
      </c>
      <c r="Q676">
        <v>2.00436</v>
      </c>
      <c r="R676">
        <v>7.41119</v>
      </c>
      <c r="S676">
        <v>0.3626</v>
      </c>
      <c r="U676">
        <v>0.44869</v>
      </c>
      <c r="V676">
        <v>0.2445</v>
      </c>
      <c r="W676">
        <v>1.44014</v>
      </c>
    </row>
    <row r="677" spans="5:23" ht="12.75">
      <c r="E677">
        <v>5.955</v>
      </c>
      <c r="F677">
        <v>0.2453</v>
      </c>
      <c r="G677">
        <v>0.02943</v>
      </c>
      <c r="I677">
        <v>0.94225</v>
      </c>
      <c r="J677">
        <v>0.0002</v>
      </c>
      <c r="K677">
        <v>0.85479</v>
      </c>
      <c r="M677">
        <v>1.90853</v>
      </c>
      <c r="N677">
        <v>2.5402</v>
      </c>
      <c r="O677">
        <v>3.3082</v>
      </c>
      <c r="Q677">
        <v>0.76667</v>
      </c>
      <c r="R677">
        <v>0.75933</v>
      </c>
      <c r="S677">
        <v>2.3503</v>
      </c>
      <c r="U677">
        <v>2.32545</v>
      </c>
      <c r="V677">
        <v>0.0417</v>
      </c>
      <c r="W677">
        <v>0.64473</v>
      </c>
    </row>
    <row r="678" spans="5:23" ht="12.75">
      <c r="E678">
        <v>0.1758</v>
      </c>
      <c r="F678">
        <v>0.0157</v>
      </c>
      <c r="G678">
        <v>2.60268</v>
      </c>
      <c r="I678">
        <v>0.01722</v>
      </c>
      <c r="J678">
        <v>0.0009</v>
      </c>
      <c r="K678">
        <v>0.24442</v>
      </c>
      <c r="M678">
        <v>0.15731</v>
      </c>
      <c r="N678">
        <v>0.4187</v>
      </c>
      <c r="O678">
        <v>0.142</v>
      </c>
      <c r="Q678">
        <v>0.37649</v>
      </c>
      <c r="R678">
        <v>0.10455</v>
      </c>
      <c r="S678">
        <v>1.3748</v>
      </c>
      <c r="U678">
        <v>0.62381</v>
      </c>
      <c r="V678">
        <v>0.0147</v>
      </c>
      <c r="W678">
        <v>0.3273</v>
      </c>
    </row>
    <row r="679" spans="5:23" ht="12.75">
      <c r="E679">
        <v>3.0558</v>
      </c>
      <c r="F679">
        <v>0.0024</v>
      </c>
      <c r="G679">
        <v>1.96093</v>
      </c>
      <c r="I679">
        <v>2.20351</v>
      </c>
      <c r="J679">
        <v>1.2827</v>
      </c>
      <c r="K679">
        <v>0.21545</v>
      </c>
      <c r="M679">
        <v>0.06153</v>
      </c>
      <c r="N679">
        <v>1.0335</v>
      </c>
      <c r="O679">
        <v>0.3927</v>
      </c>
      <c r="Q679">
        <v>1.31914</v>
      </c>
      <c r="R679">
        <v>2.58184</v>
      </c>
      <c r="S679">
        <v>1.1392</v>
      </c>
      <c r="U679">
        <v>0.21286</v>
      </c>
      <c r="V679">
        <v>1.5084</v>
      </c>
      <c r="W679">
        <v>1.39579</v>
      </c>
    </row>
    <row r="680" spans="5:23" ht="12.75">
      <c r="E680">
        <v>3.3445</v>
      </c>
      <c r="F680">
        <v>0.001</v>
      </c>
      <c r="G680">
        <v>0.8592</v>
      </c>
      <c r="I680">
        <v>0.60999</v>
      </c>
      <c r="J680">
        <v>0.0591</v>
      </c>
      <c r="K680">
        <v>0.39745</v>
      </c>
      <c r="M680">
        <v>0.96982</v>
      </c>
      <c r="N680">
        <v>2.9453</v>
      </c>
      <c r="O680">
        <v>3.014</v>
      </c>
      <c r="Q680">
        <v>0.06251</v>
      </c>
      <c r="R680">
        <v>1.72777</v>
      </c>
      <c r="S680">
        <v>2.5439</v>
      </c>
      <c r="U680">
        <v>0.04766</v>
      </c>
      <c r="V680">
        <v>4.4315</v>
      </c>
      <c r="W680">
        <v>0.27793</v>
      </c>
    </row>
    <row r="681" spans="5:23" ht="12.75">
      <c r="E681">
        <v>0.0164</v>
      </c>
      <c r="F681">
        <v>0.0039</v>
      </c>
      <c r="G681">
        <v>2.40296</v>
      </c>
      <c r="I681">
        <v>0.79073</v>
      </c>
      <c r="J681">
        <v>0.3222</v>
      </c>
      <c r="K681">
        <v>5.91352</v>
      </c>
      <c r="M681">
        <v>1.5682</v>
      </c>
      <c r="N681">
        <v>0.1607</v>
      </c>
      <c r="O681">
        <v>0.2372</v>
      </c>
      <c r="Q681">
        <v>0.24695</v>
      </c>
      <c r="R681">
        <v>0.286</v>
      </c>
      <c r="S681">
        <v>0.9743</v>
      </c>
      <c r="U681">
        <v>0.22124</v>
      </c>
      <c r="V681">
        <v>1.0738</v>
      </c>
      <c r="W681">
        <v>0.45392</v>
      </c>
    </row>
    <row r="682" spans="5:23" ht="12.75">
      <c r="E682">
        <v>0.6281</v>
      </c>
      <c r="F682">
        <v>0.0245</v>
      </c>
      <c r="G682">
        <v>2.10515</v>
      </c>
      <c r="I682">
        <v>0.02076</v>
      </c>
      <c r="J682">
        <v>1.3004</v>
      </c>
      <c r="K682">
        <v>2.80449</v>
      </c>
      <c r="M682">
        <v>2.48849</v>
      </c>
      <c r="N682">
        <v>0.0552</v>
      </c>
      <c r="O682">
        <v>0.2967</v>
      </c>
      <c r="Q682">
        <v>4.36968</v>
      </c>
      <c r="R682">
        <v>2.8285</v>
      </c>
      <c r="S682">
        <v>0.903</v>
      </c>
      <c r="U682">
        <v>0.30315</v>
      </c>
      <c r="V682">
        <v>1.1944</v>
      </c>
      <c r="W682">
        <v>0.09141</v>
      </c>
    </row>
    <row r="683" spans="5:23" ht="12.75">
      <c r="E683">
        <v>2.2711</v>
      </c>
      <c r="F683">
        <v>0.6417</v>
      </c>
      <c r="G683">
        <v>2.87762</v>
      </c>
      <c r="I683">
        <v>0.27764</v>
      </c>
      <c r="J683">
        <v>1.1181</v>
      </c>
      <c r="K683">
        <v>0.69448</v>
      </c>
      <c r="M683">
        <v>0.41843</v>
      </c>
      <c r="N683">
        <v>1.4355</v>
      </c>
      <c r="O683">
        <v>1.2784</v>
      </c>
      <c r="Q683">
        <v>1.05469</v>
      </c>
      <c r="R683">
        <v>3.52502</v>
      </c>
      <c r="S683">
        <v>0.4252</v>
      </c>
      <c r="U683">
        <v>0.43789</v>
      </c>
      <c r="V683">
        <v>0.1786</v>
      </c>
      <c r="W683">
        <v>0.15626</v>
      </c>
    </row>
    <row r="684" spans="5:23" ht="12.75">
      <c r="E684">
        <v>1.9966</v>
      </c>
      <c r="F684">
        <v>0.0788</v>
      </c>
      <c r="G684">
        <v>0.51294</v>
      </c>
      <c r="I684">
        <v>0.49946</v>
      </c>
      <c r="J684">
        <v>0.0184</v>
      </c>
      <c r="K684">
        <v>0.11117</v>
      </c>
      <c r="M684">
        <v>0.00158</v>
      </c>
      <c r="N684">
        <v>0.0226</v>
      </c>
      <c r="O684">
        <v>0.4133</v>
      </c>
      <c r="Q684">
        <v>0.35402</v>
      </c>
      <c r="R684">
        <v>2.10081</v>
      </c>
      <c r="S684">
        <v>0.481</v>
      </c>
      <c r="U684">
        <v>0.68798</v>
      </c>
      <c r="V684">
        <v>0.733</v>
      </c>
      <c r="W684">
        <v>0.34402</v>
      </c>
    </row>
    <row r="685" spans="5:23" ht="12.75">
      <c r="E685">
        <v>0.2857</v>
      </c>
      <c r="F685">
        <v>0.3837</v>
      </c>
      <c r="G685">
        <v>0.25083</v>
      </c>
      <c r="I685">
        <v>1.84581</v>
      </c>
      <c r="J685">
        <v>3.3791</v>
      </c>
      <c r="K685">
        <v>1.05382</v>
      </c>
      <c r="M685">
        <v>1.6344</v>
      </c>
      <c r="N685">
        <v>2.9218</v>
      </c>
      <c r="O685">
        <v>1.4971</v>
      </c>
      <c r="Q685">
        <v>0.7474</v>
      </c>
      <c r="R685">
        <v>0.05899</v>
      </c>
      <c r="S685">
        <v>0.2206</v>
      </c>
      <c r="U685">
        <v>0.55997</v>
      </c>
      <c r="V685">
        <v>4.4291</v>
      </c>
      <c r="W685">
        <v>5.7928</v>
      </c>
    </row>
    <row r="686" spans="5:23" ht="12.75">
      <c r="E686">
        <v>0.62</v>
      </c>
      <c r="F686">
        <v>0.1831</v>
      </c>
      <c r="G686">
        <v>0.65749</v>
      </c>
      <c r="I686">
        <v>0.69094</v>
      </c>
      <c r="J686">
        <v>0.8477</v>
      </c>
      <c r="K686">
        <v>0.49326</v>
      </c>
      <c r="M686">
        <v>0.55053</v>
      </c>
      <c r="N686">
        <v>0.1011</v>
      </c>
      <c r="O686">
        <v>0.2559</v>
      </c>
      <c r="Q686">
        <v>0.59766</v>
      </c>
      <c r="R686">
        <v>0.03276</v>
      </c>
      <c r="S686">
        <v>0.0288</v>
      </c>
      <c r="U686">
        <v>2.09159</v>
      </c>
      <c r="V686">
        <v>0.0061</v>
      </c>
      <c r="W686">
        <v>0.65121</v>
      </c>
    </row>
    <row r="687" spans="5:23" ht="12.75">
      <c r="E687">
        <v>0.7643</v>
      </c>
      <c r="F687">
        <v>0.1714</v>
      </c>
      <c r="G687">
        <v>0.71469</v>
      </c>
      <c r="I687">
        <v>0.50574</v>
      </c>
      <c r="J687">
        <v>0.2268</v>
      </c>
      <c r="K687">
        <v>1.0523</v>
      </c>
      <c r="M687">
        <v>0.23039</v>
      </c>
      <c r="N687">
        <v>1.1315</v>
      </c>
      <c r="O687">
        <v>0.2574</v>
      </c>
      <c r="Q687">
        <v>0.16508</v>
      </c>
      <c r="R687">
        <v>0.80979</v>
      </c>
      <c r="S687">
        <v>1.6758</v>
      </c>
      <c r="U687">
        <v>1.15836</v>
      </c>
      <c r="V687">
        <v>0.2257</v>
      </c>
      <c r="W687">
        <v>0.2618</v>
      </c>
    </row>
    <row r="688" spans="5:23" ht="12.75">
      <c r="E688">
        <v>0.0233</v>
      </c>
      <c r="F688">
        <v>0.0738</v>
      </c>
      <c r="G688">
        <v>0.60614</v>
      </c>
      <c r="I688">
        <v>2.19391</v>
      </c>
      <c r="J688">
        <v>0.4946</v>
      </c>
      <c r="K688">
        <v>0.2332</v>
      </c>
      <c r="M688">
        <v>0.40144</v>
      </c>
      <c r="N688">
        <v>0.0653</v>
      </c>
      <c r="O688">
        <v>0.0117</v>
      </c>
      <c r="Q688">
        <v>0.01226</v>
      </c>
      <c r="R688">
        <v>0.15277</v>
      </c>
      <c r="S688">
        <v>0.3682</v>
      </c>
      <c r="U688">
        <v>0.36991</v>
      </c>
      <c r="V688">
        <v>0.0036</v>
      </c>
      <c r="W688">
        <v>0.11067</v>
      </c>
    </row>
    <row r="689" spans="5:23" ht="12.75">
      <c r="E689">
        <v>2.195</v>
      </c>
      <c r="F689">
        <v>0.2529</v>
      </c>
      <c r="G689">
        <v>2.6497</v>
      </c>
      <c r="I689">
        <v>0.77725</v>
      </c>
      <c r="J689">
        <v>1.3305</v>
      </c>
      <c r="K689">
        <v>1.0761</v>
      </c>
      <c r="M689">
        <v>1.05988</v>
      </c>
      <c r="N689">
        <v>0.3699</v>
      </c>
      <c r="O689">
        <v>1.3041</v>
      </c>
      <c r="Q689">
        <v>1.40337</v>
      </c>
      <c r="R689">
        <v>1.46301</v>
      </c>
      <c r="S689">
        <v>0.0801</v>
      </c>
      <c r="U689">
        <v>0.50969</v>
      </c>
      <c r="V689">
        <v>3.0113</v>
      </c>
      <c r="W689">
        <v>1.77721</v>
      </c>
    </row>
    <row r="690" spans="5:23" ht="12.75">
      <c r="E690">
        <v>1.1345</v>
      </c>
      <c r="F690">
        <v>0.3239</v>
      </c>
      <c r="G690">
        <v>0.4519</v>
      </c>
      <c r="I690">
        <v>0.0444</v>
      </c>
      <c r="J690">
        <v>0.3101</v>
      </c>
      <c r="K690">
        <v>0.32098</v>
      </c>
      <c r="M690">
        <v>2.31744</v>
      </c>
      <c r="N690">
        <v>0.4847</v>
      </c>
      <c r="O690">
        <v>2.2907</v>
      </c>
      <c r="Q690">
        <v>0.92232</v>
      </c>
      <c r="R690">
        <v>3.43954</v>
      </c>
      <c r="S690">
        <v>0.8844</v>
      </c>
      <c r="U690">
        <v>0.92159</v>
      </c>
      <c r="V690">
        <v>0.0674</v>
      </c>
      <c r="W690">
        <v>0.3924</v>
      </c>
    </row>
    <row r="691" spans="5:23" ht="12.75">
      <c r="E691">
        <v>0.8627</v>
      </c>
      <c r="F691">
        <v>2.0468</v>
      </c>
      <c r="G691">
        <v>0.49375</v>
      </c>
      <c r="I691">
        <v>0.58623</v>
      </c>
      <c r="J691">
        <v>0.2184</v>
      </c>
      <c r="K691">
        <v>1.78418</v>
      </c>
      <c r="M691">
        <v>0.29504</v>
      </c>
      <c r="N691">
        <v>0.0907</v>
      </c>
      <c r="O691">
        <v>3.1729</v>
      </c>
      <c r="Q691">
        <v>0.0552</v>
      </c>
      <c r="R691">
        <v>0.26479</v>
      </c>
      <c r="S691">
        <v>0.6414</v>
      </c>
      <c r="U691">
        <v>0.4936</v>
      </c>
      <c r="V691">
        <v>0.6265</v>
      </c>
      <c r="W691">
        <v>0.34415</v>
      </c>
    </row>
    <row r="692" spans="5:23" ht="12.75">
      <c r="E692">
        <v>0.0251</v>
      </c>
      <c r="F692">
        <v>0.2071</v>
      </c>
      <c r="G692">
        <v>0.82201</v>
      </c>
      <c r="I692">
        <v>3.2272</v>
      </c>
      <c r="J692">
        <v>2.5434</v>
      </c>
      <c r="K692">
        <v>0.0288</v>
      </c>
      <c r="M692">
        <v>0.1764</v>
      </c>
      <c r="N692">
        <v>0.0794</v>
      </c>
      <c r="O692">
        <v>2.5395</v>
      </c>
      <c r="Q692">
        <v>1.31028</v>
      </c>
      <c r="R692">
        <v>0.01897</v>
      </c>
      <c r="S692">
        <v>0.1271</v>
      </c>
      <c r="U692">
        <v>0.96467</v>
      </c>
      <c r="V692">
        <v>0.0002</v>
      </c>
      <c r="W692">
        <v>1.07366</v>
      </c>
    </row>
    <row r="693" spans="5:23" ht="12.75">
      <c r="E693">
        <v>0.6306</v>
      </c>
      <c r="F693">
        <v>0</v>
      </c>
      <c r="G693">
        <v>1.12528</v>
      </c>
      <c r="I693">
        <v>3.03846</v>
      </c>
      <c r="J693">
        <v>0.7127</v>
      </c>
      <c r="K693">
        <v>1.62779</v>
      </c>
      <c r="M693">
        <v>3.06181</v>
      </c>
      <c r="N693">
        <v>0.0135</v>
      </c>
      <c r="O693">
        <v>3.2941</v>
      </c>
      <c r="Q693">
        <v>1.16754</v>
      </c>
      <c r="R693">
        <v>0.01153</v>
      </c>
      <c r="S693">
        <v>10.7394</v>
      </c>
      <c r="U693">
        <v>1.146</v>
      </c>
      <c r="V693">
        <v>4.1519</v>
      </c>
      <c r="W693">
        <v>0.09001</v>
      </c>
    </row>
    <row r="694" spans="5:23" ht="12.75">
      <c r="E694">
        <v>0.9456</v>
      </c>
      <c r="F694">
        <v>3.1989</v>
      </c>
      <c r="G694">
        <v>1.4368</v>
      </c>
      <c r="I694">
        <v>0.05044</v>
      </c>
      <c r="J694">
        <v>0.6582</v>
      </c>
      <c r="K694">
        <v>2.19177</v>
      </c>
      <c r="M694">
        <v>1.33921</v>
      </c>
      <c r="N694">
        <v>0.7729</v>
      </c>
      <c r="O694">
        <v>0.175</v>
      </c>
      <c r="Q694">
        <v>0.07148</v>
      </c>
      <c r="R694">
        <v>1.69891</v>
      </c>
      <c r="S694">
        <v>0.6471</v>
      </c>
      <c r="U694">
        <v>1.64034</v>
      </c>
      <c r="V694">
        <v>1.7604</v>
      </c>
      <c r="W694">
        <v>0.79057</v>
      </c>
    </row>
    <row r="695" spans="5:23" ht="12.75">
      <c r="E695">
        <v>3.9157</v>
      </c>
      <c r="F695">
        <v>0.1884</v>
      </c>
      <c r="G695">
        <v>2.84763</v>
      </c>
      <c r="I695">
        <v>0.02531</v>
      </c>
      <c r="J695">
        <v>0.8699</v>
      </c>
      <c r="K695">
        <v>0.94159</v>
      </c>
      <c r="M695">
        <v>0.79536</v>
      </c>
      <c r="N695">
        <v>0.086</v>
      </c>
      <c r="O695">
        <v>1.0994</v>
      </c>
      <c r="Q695">
        <v>1.43096</v>
      </c>
      <c r="R695">
        <v>3.26211</v>
      </c>
      <c r="S695">
        <v>2.1042</v>
      </c>
      <c r="U695">
        <v>3.30703</v>
      </c>
      <c r="V695">
        <v>0.001</v>
      </c>
      <c r="W695">
        <v>0.05367</v>
      </c>
    </row>
    <row r="696" spans="5:23" ht="12.75">
      <c r="E696">
        <v>3.6689</v>
      </c>
      <c r="F696">
        <v>0.0091</v>
      </c>
      <c r="G696">
        <v>0.04684</v>
      </c>
      <c r="I696">
        <v>0.1923</v>
      </c>
      <c r="J696">
        <v>0.1514</v>
      </c>
      <c r="K696">
        <v>2.16518</v>
      </c>
      <c r="M696">
        <v>0.38282</v>
      </c>
      <c r="N696">
        <v>0.2188</v>
      </c>
      <c r="O696">
        <v>0.1629</v>
      </c>
      <c r="Q696">
        <v>1.38974</v>
      </c>
      <c r="R696">
        <v>0.17324</v>
      </c>
      <c r="S696">
        <v>2.6595</v>
      </c>
      <c r="U696">
        <v>0.75799</v>
      </c>
      <c r="V696">
        <v>0.0021</v>
      </c>
      <c r="W696">
        <v>0.29161</v>
      </c>
    </row>
    <row r="697" spans="5:23" ht="12.75">
      <c r="E697">
        <v>0.0126</v>
      </c>
      <c r="F697">
        <v>0.0753</v>
      </c>
      <c r="G697">
        <v>1.16763</v>
      </c>
      <c r="I697">
        <v>1.71386</v>
      </c>
      <c r="J697">
        <v>2.3802</v>
      </c>
      <c r="K697">
        <v>0.20639</v>
      </c>
      <c r="M697">
        <v>0.39112</v>
      </c>
      <c r="N697">
        <v>0.0818</v>
      </c>
      <c r="O697">
        <v>0.1106</v>
      </c>
      <c r="Q697">
        <v>0.56856</v>
      </c>
      <c r="R697">
        <v>0.25858</v>
      </c>
      <c r="S697">
        <v>4.993</v>
      </c>
      <c r="U697">
        <v>1.9156</v>
      </c>
      <c r="V697">
        <v>1.3019</v>
      </c>
      <c r="W697">
        <v>0.1155</v>
      </c>
    </row>
    <row r="698" spans="5:23" ht="12.75">
      <c r="E698">
        <v>1.3097</v>
      </c>
      <c r="F698">
        <v>0.7589</v>
      </c>
      <c r="G698">
        <v>1.79218</v>
      </c>
      <c r="I698">
        <v>0.6798</v>
      </c>
      <c r="J698">
        <v>0.3396</v>
      </c>
      <c r="K698">
        <v>2.28445</v>
      </c>
      <c r="M698">
        <v>1.27901</v>
      </c>
      <c r="N698">
        <v>0.3114</v>
      </c>
      <c r="O698">
        <v>4.2943</v>
      </c>
      <c r="Q698">
        <v>4.70607</v>
      </c>
      <c r="R698">
        <v>1.03581</v>
      </c>
      <c r="S698">
        <v>0.5134</v>
      </c>
      <c r="U698">
        <v>0.25542</v>
      </c>
      <c r="V698">
        <v>3.8783</v>
      </c>
      <c r="W698">
        <v>0.01882</v>
      </c>
    </row>
    <row r="699" spans="5:23" ht="12.75">
      <c r="E699">
        <v>2.0253</v>
      </c>
      <c r="F699">
        <v>0.5587</v>
      </c>
      <c r="G699">
        <v>0.15513</v>
      </c>
      <c r="I699">
        <v>0.15901</v>
      </c>
      <c r="J699">
        <v>0.3849</v>
      </c>
      <c r="K699">
        <v>1.87443</v>
      </c>
      <c r="M699">
        <v>0.92245</v>
      </c>
      <c r="N699">
        <v>0.4916</v>
      </c>
      <c r="O699">
        <v>0.0558</v>
      </c>
      <c r="Q699">
        <v>0.81585</v>
      </c>
      <c r="R699">
        <v>0.04041</v>
      </c>
      <c r="S699">
        <v>1.214</v>
      </c>
      <c r="U699">
        <v>2.89813</v>
      </c>
      <c r="V699">
        <v>0.0022</v>
      </c>
      <c r="W699">
        <v>0.41564</v>
      </c>
    </row>
    <row r="700" spans="5:23" ht="12.75">
      <c r="E700">
        <v>0.4471</v>
      </c>
      <c r="F700">
        <v>6.0773</v>
      </c>
      <c r="G700">
        <v>1.47179</v>
      </c>
      <c r="I700">
        <v>0.07296</v>
      </c>
      <c r="J700">
        <v>0.4993</v>
      </c>
      <c r="K700">
        <v>0.14009</v>
      </c>
      <c r="M700">
        <v>0.2226</v>
      </c>
      <c r="N700">
        <v>2.987</v>
      </c>
      <c r="O700">
        <v>1.2749</v>
      </c>
      <c r="Q700">
        <v>1.60567</v>
      </c>
      <c r="R700">
        <v>0.00218</v>
      </c>
      <c r="S700">
        <v>0.7754</v>
      </c>
      <c r="U700">
        <v>1.08277</v>
      </c>
      <c r="V700">
        <v>0.2955</v>
      </c>
      <c r="W700">
        <v>1.07409</v>
      </c>
    </row>
    <row r="701" spans="5:23" ht="12.75">
      <c r="E701">
        <v>1.0583</v>
      </c>
      <c r="F701">
        <v>5.8324</v>
      </c>
      <c r="G701">
        <v>0.10251</v>
      </c>
      <c r="I701">
        <v>0.41232</v>
      </c>
      <c r="J701">
        <v>2.2629</v>
      </c>
      <c r="K701">
        <v>3.93736</v>
      </c>
      <c r="M701">
        <v>0.46777</v>
      </c>
      <c r="N701">
        <v>0.2747</v>
      </c>
      <c r="O701">
        <v>1.2684</v>
      </c>
      <c r="Q701">
        <v>1.22402</v>
      </c>
      <c r="R701">
        <v>1.08595</v>
      </c>
      <c r="S701">
        <v>0.6235</v>
      </c>
      <c r="U701">
        <v>4.05678</v>
      </c>
      <c r="V701">
        <v>0.9661</v>
      </c>
      <c r="W701">
        <v>0.00513</v>
      </c>
    </row>
    <row r="702" spans="5:23" ht="12.75">
      <c r="E702">
        <v>1.3053</v>
      </c>
      <c r="F702">
        <v>1.6462</v>
      </c>
      <c r="G702">
        <v>1.3551</v>
      </c>
      <c r="I702">
        <v>0.14187</v>
      </c>
      <c r="J702">
        <v>0.5591</v>
      </c>
      <c r="K702">
        <v>0.86981</v>
      </c>
      <c r="M702">
        <v>1.0778</v>
      </c>
      <c r="N702">
        <v>0.9091</v>
      </c>
      <c r="O702">
        <v>0.2009</v>
      </c>
      <c r="Q702">
        <v>3.24929</v>
      </c>
      <c r="R702">
        <v>0.11334</v>
      </c>
      <c r="S702">
        <v>0.9197</v>
      </c>
      <c r="U702">
        <v>5.42322</v>
      </c>
      <c r="V702">
        <v>1.0255</v>
      </c>
      <c r="W702">
        <v>0.54825</v>
      </c>
    </row>
    <row r="703" spans="5:23" ht="12.75">
      <c r="E703">
        <v>2.2167</v>
      </c>
      <c r="F703">
        <v>0.4397</v>
      </c>
      <c r="G703">
        <v>0.84648</v>
      </c>
      <c r="I703">
        <v>1.15548</v>
      </c>
      <c r="J703">
        <v>5.0593</v>
      </c>
      <c r="K703">
        <v>2.54723</v>
      </c>
      <c r="M703">
        <v>0.53995</v>
      </c>
      <c r="N703">
        <v>1.0047</v>
      </c>
      <c r="O703">
        <v>3.7134</v>
      </c>
      <c r="Q703">
        <v>0.71171</v>
      </c>
      <c r="R703">
        <v>1.36335</v>
      </c>
      <c r="S703">
        <v>0.2833</v>
      </c>
      <c r="U703">
        <v>0.11337</v>
      </c>
      <c r="V703">
        <v>2.3866</v>
      </c>
      <c r="W703">
        <v>0.68902</v>
      </c>
    </row>
    <row r="704" spans="5:23" ht="12.75">
      <c r="E704">
        <v>0.0957</v>
      </c>
      <c r="F704">
        <v>0.3325</v>
      </c>
      <c r="G704">
        <v>0.71011</v>
      </c>
      <c r="I704">
        <v>0.34804</v>
      </c>
      <c r="J704">
        <v>0.0866</v>
      </c>
      <c r="K704">
        <v>1.75508</v>
      </c>
      <c r="M704">
        <v>0.82975</v>
      </c>
      <c r="N704">
        <v>0.6527</v>
      </c>
      <c r="O704">
        <v>0.0734</v>
      </c>
      <c r="Q704">
        <v>0.5889</v>
      </c>
      <c r="R704">
        <v>0.22415</v>
      </c>
      <c r="S704">
        <v>0.6372</v>
      </c>
      <c r="U704">
        <v>2.08709</v>
      </c>
      <c r="V704">
        <v>0.0061</v>
      </c>
      <c r="W704">
        <v>0.31813</v>
      </c>
    </row>
    <row r="705" spans="5:23" ht="12.75">
      <c r="E705">
        <v>1.2063</v>
      </c>
      <c r="F705">
        <v>0.8506</v>
      </c>
      <c r="G705">
        <v>1.0553</v>
      </c>
      <c r="I705">
        <v>2.21921</v>
      </c>
      <c r="J705">
        <v>0.0359</v>
      </c>
      <c r="K705">
        <v>1.08318</v>
      </c>
      <c r="M705">
        <v>0.28902</v>
      </c>
      <c r="N705">
        <v>4.2977</v>
      </c>
      <c r="O705">
        <v>0.5285</v>
      </c>
      <c r="Q705">
        <v>0.9065</v>
      </c>
      <c r="R705">
        <v>0.12979</v>
      </c>
      <c r="S705">
        <v>1.8365</v>
      </c>
      <c r="U705">
        <v>0.89012</v>
      </c>
      <c r="V705">
        <v>6.4517</v>
      </c>
      <c r="W705">
        <v>0.6836</v>
      </c>
    </row>
    <row r="706" spans="5:23" ht="12.75">
      <c r="E706">
        <v>0.8666</v>
      </c>
      <c r="F706">
        <v>4.4216</v>
      </c>
      <c r="G706">
        <v>0.2914</v>
      </c>
      <c r="I706">
        <v>3.84344</v>
      </c>
      <c r="J706">
        <v>0.0133</v>
      </c>
      <c r="K706">
        <v>2.01274</v>
      </c>
      <c r="M706">
        <v>0.34919</v>
      </c>
      <c r="N706">
        <v>0.6654</v>
      </c>
      <c r="O706">
        <v>0.0412</v>
      </c>
      <c r="Q706">
        <v>0.47102</v>
      </c>
      <c r="R706">
        <v>0.00217</v>
      </c>
      <c r="S706">
        <v>1.8254</v>
      </c>
      <c r="U706">
        <v>0.30024</v>
      </c>
      <c r="V706">
        <v>0.6903</v>
      </c>
      <c r="W706">
        <v>0.0781</v>
      </c>
    </row>
    <row r="707" spans="5:23" ht="12.75">
      <c r="E707">
        <v>0.3184</v>
      </c>
      <c r="F707">
        <v>1.804</v>
      </c>
      <c r="G707">
        <v>2.11467</v>
      </c>
      <c r="I707">
        <v>0.18278</v>
      </c>
      <c r="J707">
        <v>2.4222</v>
      </c>
      <c r="K707">
        <v>0.45454</v>
      </c>
      <c r="M707">
        <v>1.37867</v>
      </c>
      <c r="N707">
        <v>0.2114</v>
      </c>
      <c r="O707">
        <v>0.0587</v>
      </c>
      <c r="Q707">
        <v>0.13001</v>
      </c>
      <c r="R707">
        <v>0.57758</v>
      </c>
      <c r="S707">
        <v>0.6498</v>
      </c>
      <c r="U707">
        <v>0.07867</v>
      </c>
      <c r="V707">
        <v>0.073</v>
      </c>
      <c r="W707">
        <v>0.26981</v>
      </c>
    </row>
    <row r="708" spans="5:23" ht="12.75">
      <c r="E708">
        <v>0.5609</v>
      </c>
      <c r="F708">
        <v>0.7344</v>
      </c>
      <c r="G708">
        <v>3.83502</v>
      </c>
      <c r="I708">
        <v>0.58172</v>
      </c>
      <c r="J708">
        <v>0.2517</v>
      </c>
      <c r="K708">
        <v>0.36865</v>
      </c>
      <c r="M708">
        <v>0.40439</v>
      </c>
      <c r="N708">
        <v>0.0231</v>
      </c>
      <c r="O708">
        <v>0.7065</v>
      </c>
      <c r="Q708">
        <v>0.70022</v>
      </c>
      <c r="R708">
        <v>0.38252</v>
      </c>
      <c r="S708">
        <v>2.6631</v>
      </c>
      <c r="U708">
        <v>1.40462</v>
      </c>
      <c r="V708">
        <v>0.6284</v>
      </c>
      <c r="W708">
        <v>1.82128</v>
      </c>
    </row>
    <row r="709" spans="5:23" ht="12.75">
      <c r="E709">
        <v>0.588</v>
      </c>
      <c r="F709">
        <v>2.8076</v>
      </c>
      <c r="G709">
        <v>0.25202</v>
      </c>
      <c r="I709">
        <v>1.18604</v>
      </c>
      <c r="J709">
        <v>0.1354</v>
      </c>
      <c r="K709">
        <v>0.2968</v>
      </c>
      <c r="M709">
        <v>0.11924</v>
      </c>
      <c r="N709">
        <v>0.5693</v>
      </c>
      <c r="O709">
        <v>10.0057</v>
      </c>
      <c r="Q709">
        <v>0.12225</v>
      </c>
      <c r="R709">
        <v>0.44427</v>
      </c>
      <c r="S709">
        <v>0.5353</v>
      </c>
      <c r="U709">
        <v>0.06223</v>
      </c>
      <c r="V709">
        <v>6.4679</v>
      </c>
      <c r="W709">
        <v>0.78652</v>
      </c>
    </row>
    <row r="710" spans="5:23" ht="12.75">
      <c r="E710">
        <v>1.6312</v>
      </c>
      <c r="F710">
        <v>0.6814</v>
      </c>
      <c r="G710">
        <v>0.49854</v>
      </c>
      <c r="I710">
        <v>1.90629</v>
      </c>
      <c r="J710">
        <v>1.9063</v>
      </c>
      <c r="K710">
        <v>0.04751</v>
      </c>
      <c r="M710">
        <v>1.3975</v>
      </c>
      <c r="N710">
        <v>0.2571</v>
      </c>
      <c r="O710">
        <v>0.1574</v>
      </c>
      <c r="Q710">
        <v>0.9235</v>
      </c>
      <c r="R710">
        <v>0.19746</v>
      </c>
      <c r="S710">
        <v>0.5033</v>
      </c>
      <c r="U710">
        <v>3.8995</v>
      </c>
      <c r="V710">
        <v>0.671</v>
      </c>
      <c r="W710">
        <v>0.107</v>
      </c>
    </row>
    <row r="711" spans="5:23" ht="12.75">
      <c r="E711">
        <v>1.847</v>
      </c>
      <c r="F711">
        <v>2.3633</v>
      </c>
      <c r="G711">
        <v>0.48722</v>
      </c>
      <c r="I711">
        <v>0.12355</v>
      </c>
      <c r="J711">
        <v>0.0144</v>
      </c>
      <c r="K711">
        <v>0.19846</v>
      </c>
      <c r="M711">
        <v>0.06856</v>
      </c>
      <c r="N711">
        <v>0.0087</v>
      </c>
      <c r="O711">
        <v>2.3614</v>
      </c>
      <c r="Q711">
        <v>1.45456</v>
      </c>
      <c r="R711">
        <v>0.5803</v>
      </c>
      <c r="S711">
        <v>0.6189</v>
      </c>
      <c r="U711">
        <v>0.48917</v>
      </c>
      <c r="V711">
        <v>0.9479</v>
      </c>
      <c r="W711">
        <v>2.98631</v>
      </c>
    </row>
    <row r="712" spans="5:23" ht="12.75">
      <c r="E712">
        <v>0.1084</v>
      </c>
      <c r="F712">
        <v>0.2156</v>
      </c>
      <c r="G712">
        <v>0.0428</v>
      </c>
      <c r="I712">
        <v>0.30712</v>
      </c>
      <c r="J712">
        <v>0.2628</v>
      </c>
      <c r="K712">
        <v>0.18027</v>
      </c>
      <c r="M712">
        <v>0.08597</v>
      </c>
      <c r="N712">
        <v>0.0002</v>
      </c>
      <c r="O712">
        <v>2.1503</v>
      </c>
      <c r="Q712">
        <v>1.88067</v>
      </c>
      <c r="R712">
        <v>0.00218</v>
      </c>
      <c r="S712">
        <v>0.5974</v>
      </c>
      <c r="U712">
        <v>5.13789</v>
      </c>
      <c r="V712">
        <v>2.496</v>
      </c>
      <c r="W712">
        <v>0.21413</v>
      </c>
    </row>
    <row r="713" spans="5:23" ht="12.75">
      <c r="E713">
        <v>0.5482</v>
      </c>
      <c r="F713">
        <v>0.8355</v>
      </c>
      <c r="G713">
        <v>1.19258</v>
      </c>
      <c r="I713">
        <v>0.34777</v>
      </c>
      <c r="J713">
        <v>0.0328</v>
      </c>
      <c r="K713">
        <v>0.34138</v>
      </c>
      <c r="M713">
        <v>0.34758</v>
      </c>
      <c r="N713">
        <v>2.8885</v>
      </c>
      <c r="O713">
        <v>0.2108</v>
      </c>
      <c r="Q713">
        <v>0.83619</v>
      </c>
      <c r="R713">
        <v>0.12463</v>
      </c>
      <c r="S713">
        <v>0.7245</v>
      </c>
      <c r="U713">
        <v>0.73537</v>
      </c>
      <c r="V713">
        <v>2.2919</v>
      </c>
      <c r="W713">
        <v>0.71199</v>
      </c>
    </row>
    <row r="714" spans="5:23" ht="12.75">
      <c r="E714">
        <v>0.0567</v>
      </c>
      <c r="F714">
        <v>0.2685</v>
      </c>
      <c r="G714">
        <v>1.02875</v>
      </c>
      <c r="I714">
        <v>5.72923</v>
      </c>
      <c r="J714">
        <v>2.5861</v>
      </c>
      <c r="K714">
        <v>0.07008</v>
      </c>
      <c r="M714">
        <v>1.40636</v>
      </c>
      <c r="N714">
        <v>1.8992</v>
      </c>
      <c r="O714">
        <v>1.8416</v>
      </c>
      <c r="Q714">
        <v>2.49906</v>
      </c>
      <c r="R714">
        <v>0.0023</v>
      </c>
      <c r="S714">
        <v>1.5221</v>
      </c>
      <c r="U714">
        <v>0.18874</v>
      </c>
      <c r="V714">
        <v>0.0989</v>
      </c>
      <c r="W714">
        <v>0.0032</v>
      </c>
    </row>
    <row r="715" spans="5:23" ht="12.75">
      <c r="E715">
        <v>1.3099</v>
      </c>
      <c r="F715">
        <v>0.876</v>
      </c>
      <c r="G715">
        <v>0.81542</v>
      </c>
      <c r="I715">
        <v>1.98777</v>
      </c>
      <c r="J715">
        <v>1.1926</v>
      </c>
      <c r="K715">
        <v>1.74985</v>
      </c>
      <c r="M715">
        <v>0.23242</v>
      </c>
      <c r="N715">
        <v>0.0226</v>
      </c>
      <c r="O715">
        <v>0.2507</v>
      </c>
      <c r="Q715">
        <v>0.42456</v>
      </c>
      <c r="R715">
        <v>0.21986</v>
      </c>
      <c r="S715">
        <v>0.2609</v>
      </c>
      <c r="U715">
        <v>2.43942</v>
      </c>
      <c r="V715">
        <v>1.0196</v>
      </c>
      <c r="W715">
        <v>2.27629</v>
      </c>
    </row>
    <row r="716" spans="5:23" ht="12.75">
      <c r="E716">
        <v>1.8946</v>
      </c>
      <c r="F716">
        <v>0.0117</v>
      </c>
      <c r="G716">
        <v>0.07375</v>
      </c>
      <c r="I716">
        <v>0.59708</v>
      </c>
      <c r="J716">
        <v>0.7364</v>
      </c>
      <c r="K716">
        <v>0.56291</v>
      </c>
      <c r="M716">
        <v>0.57952</v>
      </c>
      <c r="N716">
        <v>5.5305</v>
      </c>
      <c r="O716">
        <v>0.3303</v>
      </c>
      <c r="Q716">
        <v>0.0799</v>
      </c>
      <c r="R716">
        <v>0.22241</v>
      </c>
      <c r="S716">
        <v>0.9263</v>
      </c>
      <c r="U716">
        <v>0.11434</v>
      </c>
      <c r="V716">
        <v>0.1421</v>
      </c>
      <c r="W716">
        <v>0.44455</v>
      </c>
    </row>
    <row r="717" spans="5:23" ht="12.75">
      <c r="E717">
        <v>0.8184</v>
      </c>
      <c r="F717">
        <v>0.5333</v>
      </c>
      <c r="G717">
        <v>0.03489</v>
      </c>
      <c r="I717">
        <v>0.70773</v>
      </c>
      <c r="J717">
        <v>0.169</v>
      </c>
      <c r="K717">
        <v>0.38053</v>
      </c>
      <c r="M717">
        <v>0.06489</v>
      </c>
      <c r="N717">
        <v>4.3657</v>
      </c>
      <c r="O717">
        <v>1.1929</v>
      </c>
      <c r="Q717">
        <v>0.41162</v>
      </c>
      <c r="R717">
        <v>0.10655</v>
      </c>
      <c r="S717">
        <v>4.898</v>
      </c>
      <c r="U717">
        <v>1.83926</v>
      </c>
      <c r="V717">
        <v>1.5037</v>
      </c>
      <c r="W717">
        <v>0.43617</v>
      </c>
    </row>
    <row r="718" spans="5:23" ht="12.75">
      <c r="E718">
        <v>3.186</v>
      </c>
      <c r="F718">
        <v>1.594</v>
      </c>
      <c r="G718">
        <v>3.44588</v>
      </c>
      <c r="I718">
        <v>0.14493</v>
      </c>
      <c r="J718">
        <v>0.1769</v>
      </c>
      <c r="K718">
        <v>0.18284</v>
      </c>
      <c r="M718">
        <v>1.00305</v>
      </c>
      <c r="N718">
        <v>0.0631</v>
      </c>
      <c r="O718">
        <v>1.9088</v>
      </c>
      <c r="Q718">
        <v>1.38209</v>
      </c>
      <c r="R718">
        <v>5.29517</v>
      </c>
      <c r="S718">
        <v>0.8747</v>
      </c>
      <c r="U718">
        <v>0.14397</v>
      </c>
      <c r="V718">
        <v>0.2508</v>
      </c>
      <c r="W718">
        <v>0.71592</v>
      </c>
    </row>
    <row r="719" spans="5:23" ht="12.75">
      <c r="E719">
        <v>0.1505</v>
      </c>
      <c r="F719">
        <v>0.0056</v>
      </c>
      <c r="G719">
        <v>0.11182</v>
      </c>
      <c r="I719">
        <v>0.39504</v>
      </c>
      <c r="J719">
        <v>1.6532</v>
      </c>
      <c r="K719">
        <v>1.64856</v>
      </c>
      <c r="M719">
        <v>0.29688</v>
      </c>
      <c r="N719">
        <v>0.1665</v>
      </c>
      <c r="O719">
        <v>0.3645</v>
      </c>
      <c r="Q719">
        <v>0.72976</v>
      </c>
      <c r="R719">
        <v>0.04536</v>
      </c>
      <c r="S719">
        <v>0.3646</v>
      </c>
      <c r="U719">
        <v>0.50913</v>
      </c>
      <c r="V719">
        <v>0.066</v>
      </c>
      <c r="W719">
        <v>0.22357</v>
      </c>
    </row>
    <row r="720" spans="5:23" ht="12.75">
      <c r="E720">
        <v>0.1543</v>
      </c>
      <c r="F720">
        <v>0.5014</v>
      </c>
      <c r="G720">
        <v>0.17303</v>
      </c>
      <c r="I720">
        <v>3.67746</v>
      </c>
      <c r="J720">
        <v>3.4253</v>
      </c>
      <c r="K720">
        <v>0.78527</v>
      </c>
      <c r="M720">
        <v>0.85708</v>
      </c>
      <c r="N720">
        <v>0.7082</v>
      </c>
      <c r="O720">
        <v>0.2313</v>
      </c>
      <c r="Q720">
        <v>0.4545</v>
      </c>
      <c r="R720">
        <v>1.81344</v>
      </c>
      <c r="S720">
        <v>0.7468</v>
      </c>
      <c r="U720">
        <v>0.12642</v>
      </c>
      <c r="V720">
        <v>0.1284</v>
      </c>
      <c r="W720">
        <v>2.30329</v>
      </c>
    </row>
    <row r="721" spans="5:23" ht="12.75">
      <c r="E721">
        <v>1.674</v>
      </c>
      <c r="F721">
        <v>0.9243</v>
      </c>
      <c r="G721">
        <v>0.07688</v>
      </c>
      <c r="I721">
        <v>0.93734</v>
      </c>
      <c r="J721">
        <v>0.3518</v>
      </c>
      <c r="K721">
        <v>4.86406</v>
      </c>
      <c r="M721">
        <v>2.14846</v>
      </c>
      <c r="N721">
        <v>0.2699</v>
      </c>
      <c r="O721">
        <v>0.8323</v>
      </c>
      <c r="Q721">
        <v>0.64918</v>
      </c>
      <c r="R721">
        <v>2.54584</v>
      </c>
      <c r="S721">
        <v>0.8068</v>
      </c>
      <c r="U721">
        <v>0.41458</v>
      </c>
      <c r="V721">
        <v>2.5366</v>
      </c>
      <c r="W721">
        <v>4.75632</v>
      </c>
    </row>
    <row r="722" spans="5:23" ht="12.75">
      <c r="E722">
        <v>0.4993</v>
      </c>
      <c r="F722">
        <v>0</v>
      </c>
      <c r="G722">
        <v>0.79599</v>
      </c>
      <c r="I722">
        <v>3.41052</v>
      </c>
      <c r="J722">
        <v>0.7222</v>
      </c>
      <c r="K722">
        <v>1.67815</v>
      </c>
      <c r="M722">
        <v>2.6819</v>
      </c>
      <c r="N722">
        <v>0.1858</v>
      </c>
      <c r="O722">
        <v>1.1895</v>
      </c>
      <c r="Q722">
        <v>0.73677</v>
      </c>
      <c r="R722">
        <v>0</v>
      </c>
      <c r="S722">
        <v>0.0166</v>
      </c>
      <c r="U722">
        <v>1.26522</v>
      </c>
      <c r="V722">
        <v>0.3997</v>
      </c>
      <c r="W722">
        <v>0.42451</v>
      </c>
    </row>
    <row r="723" spans="5:23" ht="12.75">
      <c r="E723">
        <v>0.0291</v>
      </c>
      <c r="F723">
        <v>0.6554</v>
      </c>
      <c r="G723">
        <v>0.98799</v>
      </c>
      <c r="I723">
        <v>2.02188</v>
      </c>
      <c r="J723">
        <v>0.3559</v>
      </c>
      <c r="K723">
        <v>0.7456</v>
      </c>
      <c r="M723">
        <v>0.00582</v>
      </c>
      <c r="N723">
        <v>0.3989</v>
      </c>
      <c r="O723">
        <v>0.2692</v>
      </c>
      <c r="Q723">
        <v>5.84499</v>
      </c>
      <c r="R723">
        <v>0.22194</v>
      </c>
      <c r="S723">
        <v>1.4361</v>
      </c>
      <c r="U723">
        <v>0.76713</v>
      </c>
      <c r="V723">
        <v>0.8291</v>
      </c>
      <c r="W723">
        <v>2.82042</v>
      </c>
    </row>
    <row r="724" spans="5:23" ht="12.75">
      <c r="E724">
        <v>1.0444</v>
      </c>
      <c r="F724">
        <v>3.5716</v>
      </c>
      <c r="G724">
        <v>0.30303</v>
      </c>
      <c r="I724">
        <v>0.17872</v>
      </c>
      <c r="J724">
        <v>0.0182</v>
      </c>
      <c r="K724">
        <v>0.16735</v>
      </c>
      <c r="M724">
        <v>0.04987</v>
      </c>
      <c r="N724">
        <v>2.3634</v>
      </c>
      <c r="O724">
        <v>0.4824</v>
      </c>
      <c r="Q724">
        <v>0.26471</v>
      </c>
      <c r="R724">
        <v>1.89109</v>
      </c>
      <c r="S724">
        <v>1.4581</v>
      </c>
      <c r="U724">
        <v>2.05015</v>
      </c>
      <c r="V724">
        <v>0.0241</v>
      </c>
      <c r="W724">
        <v>0.18167</v>
      </c>
    </row>
    <row r="725" spans="5:23" ht="12.75">
      <c r="E725">
        <v>0.0839</v>
      </c>
      <c r="F725">
        <v>0.0022</v>
      </c>
      <c r="G725">
        <v>2.1389</v>
      </c>
      <c r="I725">
        <v>0.40495</v>
      </c>
      <c r="J725">
        <v>1.2015</v>
      </c>
      <c r="K725">
        <v>0.95123</v>
      </c>
      <c r="M725">
        <v>0.78412</v>
      </c>
      <c r="N725">
        <v>0.4617</v>
      </c>
      <c r="O725">
        <v>0.9562</v>
      </c>
      <c r="Q725">
        <v>2.49341</v>
      </c>
      <c r="R725">
        <v>2.99299</v>
      </c>
      <c r="S725">
        <v>1.9919</v>
      </c>
      <c r="U725">
        <v>0.02383</v>
      </c>
      <c r="V725">
        <v>1.3015</v>
      </c>
      <c r="W725">
        <v>0.43591</v>
      </c>
    </row>
    <row r="726" spans="5:23" ht="12.75">
      <c r="E726">
        <v>1.0587</v>
      </c>
      <c r="F726">
        <v>1.1136</v>
      </c>
      <c r="G726">
        <v>1.52388</v>
      </c>
      <c r="I726">
        <v>0.07036</v>
      </c>
      <c r="J726">
        <v>0.6035</v>
      </c>
      <c r="K726">
        <v>0.81666</v>
      </c>
      <c r="M726">
        <v>1.19306</v>
      </c>
      <c r="N726">
        <v>1.5254</v>
      </c>
      <c r="O726">
        <v>0.0004</v>
      </c>
      <c r="Q726">
        <v>2.51699</v>
      </c>
      <c r="R726">
        <v>1.87415</v>
      </c>
      <c r="S726">
        <v>5.1231</v>
      </c>
      <c r="U726">
        <v>1.47319</v>
      </c>
      <c r="V726">
        <v>1.1723</v>
      </c>
      <c r="W726">
        <v>0.00652</v>
      </c>
    </row>
    <row r="727" spans="5:23" ht="12.75">
      <c r="E727">
        <v>0.6042</v>
      </c>
      <c r="F727">
        <v>0.0037</v>
      </c>
      <c r="G727">
        <v>0.41943</v>
      </c>
      <c r="I727">
        <v>1.60667</v>
      </c>
      <c r="J727">
        <v>3.6828</v>
      </c>
      <c r="K727">
        <v>0.62319</v>
      </c>
      <c r="M727">
        <v>4.42336</v>
      </c>
      <c r="N727">
        <v>0.1283</v>
      </c>
      <c r="O727">
        <v>0.729</v>
      </c>
      <c r="Q727">
        <v>0.08803</v>
      </c>
      <c r="R727">
        <v>0.00091</v>
      </c>
      <c r="S727">
        <v>0.6354</v>
      </c>
      <c r="U727">
        <v>0.21033</v>
      </c>
      <c r="V727">
        <v>1.863</v>
      </c>
      <c r="W727">
        <v>0.43294</v>
      </c>
    </row>
    <row r="728" spans="5:23" ht="12.75">
      <c r="E728">
        <v>0.8598</v>
      </c>
      <c r="F728">
        <v>0.0685</v>
      </c>
      <c r="G728">
        <v>0.9171</v>
      </c>
      <c r="I728">
        <v>0.2099</v>
      </c>
      <c r="J728">
        <v>0.5484</v>
      </c>
      <c r="K728">
        <v>0.26472</v>
      </c>
      <c r="M728">
        <v>0.96018</v>
      </c>
      <c r="N728">
        <v>0.707</v>
      </c>
      <c r="O728">
        <v>1.1425</v>
      </c>
      <c r="Q728">
        <v>2.89879</v>
      </c>
      <c r="R728">
        <v>0.76972</v>
      </c>
      <c r="S728">
        <v>1.7859</v>
      </c>
      <c r="U728">
        <v>0.79275</v>
      </c>
      <c r="V728">
        <v>1.4974</v>
      </c>
      <c r="W728">
        <v>2.14137</v>
      </c>
    </row>
    <row r="729" spans="5:23" ht="12.75">
      <c r="E729">
        <v>0.5413</v>
      </c>
      <c r="F729">
        <v>0.4954</v>
      </c>
      <c r="G729">
        <v>3.29993</v>
      </c>
      <c r="I729">
        <v>0.75911</v>
      </c>
      <c r="J729">
        <v>0.7837</v>
      </c>
      <c r="K729">
        <v>0.15417</v>
      </c>
      <c r="M729">
        <v>1.05984</v>
      </c>
      <c r="N729">
        <v>0.9441</v>
      </c>
      <c r="O729">
        <v>2.2945</v>
      </c>
      <c r="Q729">
        <v>0.2615</v>
      </c>
      <c r="R729">
        <v>0.00094</v>
      </c>
      <c r="S729">
        <v>1.4313</v>
      </c>
      <c r="U729">
        <v>0.24815</v>
      </c>
      <c r="V729">
        <v>0.0514</v>
      </c>
      <c r="W729">
        <v>0.46091</v>
      </c>
    </row>
    <row r="730" spans="5:23" ht="12.75">
      <c r="E730">
        <v>0.1504</v>
      </c>
      <c r="F730">
        <v>0.3577</v>
      </c>
      <c r="G730">
        <v>1.24592</v>
      </c>
      <c r="I730">
        <v>1.91005</v>
      </c>
      <c r="J730">
        <v>1.0343</v>
      </c>
      <c r="K730">
        <v>1.25173</v>
      </c>
      <c r="M730">
        <v>2.43106</v>
      </c>
      <c r="N730">
        <v>0.3426</v>
      </c>
      <c r="O730">
        <v>0.8019</v>
      </c>
      <c r="Q730">
        <v>1.71629</v>
      </c>
      <c r="R730">
        <v>0.54588</v>
      </c>
      <c r="S730">
        <v>1.0335</v>
      </c>
      <c r="U730">
        <v>1.68523</v>
      </c>
      <c r="V730">
        <v>0.0097</v>
      </c>
      <c r="W730">
        <v>4.17913</v>
      </c>
    </row>
    <row r="731" spans="5:23" ht="12.75">
      <c r="E731">
        <v>2.0216</v>
      </c>
      <c r="F731">
        <v>2.804</v>
      </c>
      <c r="G731">
        <v>2.31967</v>
      </c>
      <c r="I731">
        <v>0.86243</v>
      </c>
      <c r="J731">
        <v>0.1695</v>
      </c>
      <c r="K731">
        <v>0.30821</v>
      </c>
      <c r="M731">
        <v>0.58116</v>
      </c>
      <c r="N731">
        <v>0.0479</v>
      </c>
      <c r="O731">
        <v>6.8493</v>
      </c>
      <c r="Q731">
        <v>0.38711</v>
      </c>
      <c r="R731">
        <v>0.11181</v>
      </c>
      <c r="S731">
        <v>0.6224</v>
      </c>
      <c r="U731">
        <v>0.66022</v>
      </c>
      <c r="V731">
        <v>0.5309</v>
      </c>
      <c r="W731">
        <v>0.06895</v>
      </c>
    </row>
    <row r="732" spans="5:23" ht="12.75">
      <c r="E732">
        <v>1.4591</v>
      </c>
      <c r="F732">
        <v>0.7915</v>
      </c>
      <c r="G732">
        <v>1.80695</v>
      </c>
      <c r="I732">
        <v>0.29352</v>
      </c>
      <c r="J732">
        <v>1.1278</v>
      </c>
      <c r="K732">
        <v>0.10605</v>
      </c>
      <c r="M732">
        <v>0.11282</v>
      </c>
      <c r="N732">
        <v>0.001</v>
      </c>
      <c r="O732">
        <v>4.5968</v>
      </c>
      <c r="Q732">
        <v>1.40043</v>
      </c>
      <c r="R732">
        <v>0.00094</v>
      </c>
      <c r="S732">
        <v>0.2773</v>
      </c>
      <c r="U732">
        <v>0.1925</v>
      </c>
      <c r="V732">
        <v>0.0002</v>
      </c>
      <c r="W732">
        <v>0.94247</v>
      </c>
    </row>
    <row r="733" spans="5:23" ht="12.75">
      <c r="E733">
        <v>2.4816</v>
      </c>
      <c r="F733">
        <v>0.089</v>
      </c>
      <c r="G733">
        <v>0.42833</v>
      </c>
      <c r="I733">
        <v>0.38682</v>
      </c>
      <c r="J733">
        <v>3.4266</v>
      </c>
      <c r="K733">
        <v>1.83835</v>
      </c>
      <c r="M733">
        <v>0.36695</v>
      </c>
      <c r="N733">
        <v>0.0578</v>
      </c>
      <c r="O733">
        <v>0.0431</v>
      </c>
      <c r="Q733">
        <v>0.29314</v>
      </c>
      <c r="R733">
        <v>0.36564</v>
      </c>
      <c r="S733">
        <v>0.288</v>
      </c>
      <c r="U733">
        <v>0.01212</v>
      </c>
      <c r="V733">
        <v>0.004</v>
      </c>
      <c r="W733">
        <v>3.04743</v>
      </c>
    </row>
    <row r="734" spans="5:23" ht="12.75">
      <c r="E734">
        <v>3.8222</v>
      </c>
      <c r="F734">
        <v>1.1287</v>
      </c>
      <c r="G734">
        <v>1.07</v>
      </c>
      <c r="I734">
        <v>4.06035</v>
      </c>
      <c r="J734">
        <v>3.585</v>
      </c>
      <c r="K734">
        <v>2.49714</v>
      </c>
      <c r="M734">
        <v>0.37856</v>
      </c>
      <c r="N734">
        <v>7.6957</v>
      </c>
      <c r="O734">
        <v>0.3774</v>
      </c>
      <c r="Q734">
        <v>0.09678</v>
      </c>
      <c r="R734">
        <v>4.66898</v>
      </c>
      <c r="S734">
        <v>0.3547</v>
      </c>
      <c r="U734">
        <v>1.10074</v>
      </c>
      <c r="V734">
        <v>1.4589</v>
      </c>
      <c r="W734">
        <v>0.30341</v>
      </c>
    </row>
    <row r="735" spans="5:23" ht="12.75">
      <c r="E735">
        <v>1.9901</v>
      </c>
      <c r="F735">
        <v>1.0302</v>
      </c>
      <c r="G735">
        <v>1.05112</v>
      </c>
      <c r="I735">
        <v>1.05546</v>
      </c>
      <c r="J735">
        <v>0.2728</v>
      </c>
      <c r="K735">
        <v>0.48368</v>
      </c>
      <c r="M735">
        <v>0.07606</v>
      </c>
      <c r="N735">
        <v>0.5188</v>
      </c>
      <c r="O735">
        <v>0.0235</v>
      </c>
      <c r="Q735">
        <v>2.65443</v>
      </c>
      <c r="R735">
        <v>0.20333</v>
      </c>
      <c r="S735">
        <v>1.7534</v>
      </c>
      <c r="U735">
        <v>0.65381</v>
      </c>
      <c r="V735">
        <v>1.242</v>
      </c>
      <c r="W735">
        <v>0.04096</v>
      </c>
    </row>
    <row r="736" spans="5:23" ht="12.75">
      <c r="E736">
        <v>0.6878</v>
      </c>
      <c r="F736">
        <v>1.6763</v>
      </c>
      <c r="G736">
        <v>0.3373</v>
      </c>
      <c r="I736">
        <v>1.75118</v>
      </c>
      <c r="J736">
        <v>2.612</v>
      </c>
      <c r="K736">
        <v>0.44418</v>
      </c>
      <c r="M736">
        <v>0.13654</v>
      </c>
      <c r="N736">
        <v>0.1867</v>
      </c>
      <c r="O736">
        <v>1.7082</v>
      </c>
      <c r="Q736">
        <v>1.83435</v>
      </c>
      <c r="R736">
        <v>0.39163</v>
      </c>
      <c r="S736">
        <v>0.7072</v>
      </c>
      <c r="U736">
        <v>0.89005</v>
      </c>
      <c r="V736">
        <v>1.2678</v>
      </c>
      <c r="W736">
        <v>1.18915</v>
      </c>
    </row>
    <row r="737" spans="5:23" ht="12.75">
      <c r="E737">
        <v>1.9746</v>
      </c>
      <c r="F737">
        <v>0.0201</v>
      </c>
      <c r="G737">
        <v>1.15603</v>
      </c>
      <c r="I737">
        <v>2.4027</v>
      </c>
      <c r="J737">
        <v>0.5363</v>
      </c>
      <c r="K737">
        <v>1.12041</v>
      </c>
      <c r="M737">
        <v>0.15987</v>
      </c>
      <c r="N737">
        <v>0.1421</v>
      </c>
      <c r="O737">
        <v>2.7314</v>
      </c>
      <c r="Q737">
        <v>1.88045</v>
      </c>
      <c r="R737">
        <v>0.39514</v>
      </c>
      <c r="S737">
        <v>0.9262</v>
      </c>
      <c r="U737">
        <v>1.50805</v>
      </c>
      <c r="V737">
        <v>0.054</v>
      </c>
      <c r="W737">
        <v>0.5978</v>
      </c>
    </row>
    <row r="738" spans="5:23" ht="12.75">
      <c r="E738">
        <v>0.3198</v>
      </c>
      <c r="F738">
        <v>3.893</v>
      </c>
      <c r="G738">
        <v>0.05799</v>
      </c>
      <c r="I738">
        <v>0.4675</v>
      </c>
      <c r="J738">
        <v>0.3308</v>
      </c>
      <c r="K738">
        <v>0.19538</v>
      </c>
      <c r="M738">
        <v>0.71526</v>
      </c>
      <c r="N738">
        <v>4.1914</v>
      </c>
      <c r="O738">
        <v>0.3202</v>
      </c>
      <c r="Q738">
        <v>0.49004</v>
      </c>
      <c r="R738">
        <v>4.10115</v>
      </c>
      <c r="S738">
        <v>1.8437</v>
      </c>
      <c r="U738">
        <v>0.02149</v>
      </c>
      <c r="V738">
        <v>0.218</v>
      </c>
      <c r="W738">
        <v>0.42533</v>
      </c>
    </row>
    <row r="739" spans="5:23" ht="12.75">
      <c r="E739">
        <v>2.585</v>
      </c>
      <c r="F739">
        <v>0.0003</v>
      </c>
      <c r="G739">
        <v>1.99313</v>
      </c>
      <c r="I739">
        <v>0.38088</v>
      </c>
      <c r="J739">
        <v>0.0114</v>
      </c>
      <c r="K739">
        <v>0.83348</v>
      </c>
      <c r="M739">
        <v>2.32316</v>
      </c>
      <c r="N739">
        <v>0.0091</v>
      </c>
      <c r="O739">
        <v>1.533</v>
      </c>
      <c r="Q739">
        <v>0.03894</v>
      </c>
      <c r="R739">
        <v>0.49059</v>
      </c>
      <c r="S739">
        <v>2.1493</v>
      </c>
      <c r="U739">
        <v>2.10644</v>
      </c>
      <c r="V739">
        <v>0.9368</v>
      </c>
      <c r="W739">
        <v>4.25856</v>
      </c>
    </row>
    <row r="740" spans="5:23" ht="12.75">
      <c r="E740">
        <v>0.2202</v>
      </c>
      <c r="F740">
        <v>0.8019</v>
      </c>
      <c r="G740">
        <v>0.36564</v>
      </c>
      <c r="I740">
        <v>0.12411</v>
      </c>
      <c r="J740">
        <v>1.6864</v>
      </c>
      <c r="K740">
        <v>1.07034</v>
      </c>
      <c r="M740">
        <v>0.26827</v>
      </c>
      <c r="N740">
        <v>0.3465</v>
      </c>
      <c r="O740">
        <v>0.2322</v>
      </c>
      <c r="Q740">
        <v>0.54966</v>
      </c>
      <c r="R740">
        <v>4.1059</v>
      </c>
      <c r="S740">
        <v>0.3736</v>
      </c>
      <c r="U740">
        <v>0.26876</v>
      </c>
      <c r="V740">
        <v>0.3578</v>
      </c>
      <c r="W740">
        <v>2.65361</v>
      </c>
    </row>
    <row r="741" spans="5:23" ht="12.75">
      <c r="E741">
        <v>0.2134</v>
      </c>
      <c r="F741">
        <v>0.5527</v>
      </c>
      <c r="G741">
        <v>0.4762</v>
      </c>
      <c r="I741">
        <v>0.06345</v>
      </c>
      <c r="J741">
        <v>0.2305</v>
      </c>
      <c r="K741">
        <v>3.93587</v>
      </c>
      <c r="M741">
        <v>1.64273</v>
      </c>
      <c r="N741">
        <v>1.4349</v>
      </c>
      <c r="O741">
        <v>0.0425</v>
      </c>
      <c r="Q741">
        <v>0.45176</v>
      </c>
      <c r="R741">
        <v>0.00211</v>
      </c>
      <c r="S741">
        <v>0.9741</v>
      </c>
      <c r="U741">
        <v>0.42867</v>
      </c>
      <c r="V741">
        <v>0.6782</v>
      </c>
      <c r="W741">
        <v>0.49054</v>
      </c>
    </row>
    <row r="742" spans="5:23" ht="12.75">
      <c r="E742">
        <v>0.1733</v>
      </c>
      <c r="F742">
        <v>1.1033</v>
      </c>
      <c r="G742">
        <v>2.13501</v>
      </c>
      <c r="I742">
        <v>0.45253</v>
      </c>
      <c r="J742">
        <v>0.1006</v>
      </c>
      <c r="K742">
        <v>0.20802</v>
      </c>
      <c r="M742">
        <v>0.79041</v>
      </c>
      <c r="N742">
        <v>0.0922</v>
      </c>
      <c r="O742">
        <v>0.1785</v>
      </c>
      <c r="Q742">
        <v>0.5617</v>
      </c>
      <c r="R742">
        <v>0.24328</v>
      </c>
      <c r="S742">
        <v>1.1807</v>
      </c>
      <c r="U742">
        <v>1.83667</v>
      </c>
      <c r="V742">
        <v>0.1006</v>
      </c>
      <c r="W742">
        <v>1.66766</v>
      </c>
    </row>
    <row r="743" spans="5:23" ht="12.75">
      <c r="E743">
        <v>2.489</v>
      </c>
      <c r="F743">
        <v>2.1877</v>
      </c>
      <c r="G743">
        <v>0.14702</v>
      </c>
      <c r="I743">
        <v>1.36444</v>
      </c>
      <c r="J743">
        <v>0.4337</v>
      </c>
      <c r="K743">
        <v>1.28565</v>
      </c>
      <c r="M743">
        <v>0.63551</v>
      </c>
      <c r="N743">
        <v>1.5356</v>
      </c>
      <c r="O743">
        <v>0.0321</v>
      </c>
      <c r="Q743">
        <v>0.0694</v>
      </c>
      <c r="R743">
        <v>0.05859</v>
      </c>
      <c r="S743">
        <v>0.7059</v>
      </c>
      <c r="U743">
        <v>1.93761</v>
      </c>
      <c r="V743">
        <v>4.0107</v>
      </c>
      <c r="W743">
        <v>0.74738</v>
      </c>
    </row>
    <row r="744" spans="5:23" ht="12.75">
      <c r="E744">
        <v>0.2665</v>
      </c>
      <c r="F744">
        <v>1.4087</v>
      </c>
      <c r="G744">
        <v>4.14485</v>
      </c>
      <c r="I744">
        <v>1.61969</v>
      </c>
      <c r="J744">
        <v>0.0368</v>
      </c>
      <c r="K744">
        <v>2.44373</v>
      </c>
      <c r="M744">
        <v>0.25383</v>
      </c>
      <c r="N744">
        <v>0.0248</v>
      </c>
      <c r="O744">
        <v>2.8711</v>
      </c>
      <c r="Q744">
        <v>0.69612</v>
      </c>
      <c r="R744">
        <v>0</v>
      </c>
      <c r="S744">
        <v>0.9509</v>
      </c>
      <c r="U744">
        <v>0.09571</v>
      </c>
      <c r="V744">
        <v>0.189</v>
      </c>
      <c r="W744">
        <v>2.09908</v>
      </c>
    </row>
    <row r="745" spans="5:23" ht="12.75">
      <c r="E745">
        <v>1.3535</v>
      </c>
      <c r="F745">
        <v>0.0283</v>
      </c>
      <c r="G745">
        <v>0.01793</v>
      </c>
      <c r="I745">
        <v>0.36427</v>
      </c>
      <c r="J745">
        <v>0.6676</v>
      </c>
      <c r="K745">
        <v>0.11814</v>
      </c>
      <c r="M745">
        <v>0.04177</v>
      </c>
      <c r="N745">
        <v>0.3803</v>
      </c>
      <c r="O745">
        <v>1.6455</v>
      </c>
      <c r="Q745">
        <v>2.00627</v>
      </c>
      <c r="R745">
        <v>0.391</v>
      </c>
      <c r="S745">
        <v>0.488</v>
      </c>
      <c r="U745">
        <v>3.11561</v>
      </c>
      <c r="V745">
        <v>1.1926</v>
      </c>
      <c r="W745">
        <v>0.62333</v>
      </c>
    </row>
    <row r="746" spans="5:23" ht="12.75">
      <c r="E746">
        <v>0.7857</v>
      </c>
      <c r="F746">
        <v>0.9638</v>
      </c>
      <c r="G746">
        <v>0.31876</v>
      </c>
      <c r="I746">
        <v>1.00037</v>
      </c>
      <c r="J746">
        <v>1.8349</v>
      </c>
      <c r="K746">
        <v>1.22328</v>
      </c>
      <c r="M746">
        <v>1.90148</v>
      </c>
      <c r="N746">
        <v>4.4107</v>
      </c>
      <c r="O746">
        <v>0.601</v>
      </c>
      <c r="Q746">
        <v>0.57629</v>
      </c>
      <c r="R746">
        <v>0.45056</v>
      </c>
      <c r="S746">
        <v>3.23</v>
      </c>
      <c r="U746">
        <v>2.13096</v>
      </c>
      <c r="V746">
        <v>0.1072</v>
      </c>
      <c r="W746">
        <v>0.33844</v>
      </c>
    </row>
    <row r="747" spans="5:23" ht="12.75">
      <c r="E747">
        <v>0.2484</v>
      </c>
      <c r="F747">
        <v>0.0332</v>
      </c>
      <c r="G747">
        <v>0.74508</v>
      </c>
      <c r="I747">
        <v>1.42129</v>
      </c>
      <c r="J747">
        <v>0.0297</v>
      </c>
      <c r="K747">
        <v>1.34701</v>
      </c>
      <c r="M747">
        <v>2.70049</v>
      </c>
      <c r="N747">
        <v>0.455</v>
      </c>
      <c r="O747">
        <v>1.4117</v>
      </c>
      <c r="Q747">
        <v>0.49425</v>
      </c>
      <c r="R747">
        <v>0.79733</v>
      </c>
      <c r="S747">
        <v>0.9031</v>
      </c>
      <c r="U747">
        <v>0.65738</v>
      </c>
      <c r="V747">
        <v>0.9718</v>
      </c>
      <c r="W747">
        <v>0.68158</v>
      </c>
    </row>
    <row r="748" spans="5:23" ht="12.75">
      <c r="E748">
        <v>5.4243</v>
      </c>
      <c r="F748">
        <v>0.0135</v>
      </c>
      <c r="G748">
        <v>0.95302</v>
      </c>
      <c r="I748">
        <v>0.5544</v>
      </c>
      <c r="J748">
        <v>0.0308</v>
      </c>
      <c r="K748">
        <v>3.33067</v>
      </c>
      <c r="M748">
        <v>0.05437</v>
      </c>
      <c r="N748">
        <v>3.4524</v>
      </c>
      <c r="O748">
        <v>0.8384</v>
      </c>
      <c r="Q748">
        <v>4.91341</v>
      </c>
      <c r="R748">
        <v>2.38611</v>
      </c>
      <c r="S748">
        <v>0.4111</v>
      </c>
      <c r="U748">
        <v>0.28415</v>
      </c>
      <c r="V748">
        <v>1.4338</v>
      </c>
      <c r="W748">
        <v>2.96765</v>
      </c>
    </row>
    <row r="749" spans="5:23" ht="12.75">
      <c r="E749">
        <v>0.1665</v>
      </c>
      <c r="F749">
        <v>7.104</v>
      </c>
      <c r="G749">
        <v>1.37089</v>
      </c>
      <c r="I749">
        <v>0.15488</v>
      </c>
      <c r="J749">
        <v>0.1788</v>
      </c>
      <c r="K749">
        <v>0.46829</v>
      </c>
      <c r="M749">
        <v>1.07955</v>
      </c>
      <c r="N749">
        <v>0.015</v>
      </c>
      <c r="O749">
        <v>0.3281</v>
      </c>
      <c r="Q749">
        <v>1.65531</v>
      </c>
      <c r="R749">
        <v>0.06832</v>
      </c>
      <c r="S749">
        <v>0.0309</v>
      </c>
      <c r="U749">
        <v>0.10621</v>
      </c>
      <c r="V749">
        <v>0.5509</v>
      </c>
      <c r="W749">
        <v>1.66567</v>
      </c>
    </row>
    <row r="750" spans="5:23" ht="12.75">
      <c r="E750">
        <v>1.8377</v>
      </c>
      <c r="F750">
        <v>0.1634</v>
      </c>
      <c r="G750">
        <v>0.44546</v>
      </c>
      <c r="I750">
        <v>1.14805</v>
      </c>
      <c r="J750">
        <v>0.0528</v>
      </c>
      <c r="K750">
        <v>0.34294</v>
      </c>
      <c r="M750">
        <v>0.19522</v>
      </c>
      <c r="N750">
        <v>0.5995</v>
      </c>
      <c r="O750">
        <v>4.1175</v>
      </c>
      <c r="Q750">
        <v>0.2876</v>
      </c>
      <c r="R750">
        <v>0.19307</v>
      </c>
      <c r="S750">
        <v>0.507</v>
      </c>
      <c r="U750">
        <v>0.69059</v>
      </c>
      <c r="V750">
        <v>0.3212</v>
      </c>
      <c r="W750">
        <v>0.65504</v>
      </c>
    </row>
    <row r="751" spans="5:23" ht="12.75">
      <c r="E751">
        <v>0.4057</v>
      </c>
      <c r="F751">
        <v>1.1065</v>
      </c>
      <c r="G751">
        <v>1.11462</v>
      </c>
      <c r="I751">
        <v>0.3666</v>
      </c>
      <c r="J751">
        <v>0.0254</v>
      </c>
      <c r="K751">
        <v>3.46494</v>
      </c>
      <c r="M751">
        <v>1.20877</v>
      </c>
      <c r="N751">
        <v>0.0459</v>
      </c>
      <c r="O751">
        <v>0.2108</v>
      </c>
      <c r="Q751">
        <v>2.22295</v>
      </c>
      <c r="R751">
        <v>0.13532</v>
      </c>
      <c r="S751">
        <v>1.7886</v>
      </c>
      <c r="U751">
        <v>0.39685</v>
      </c>
      <c r="V751">
        <v>0.9089</v>
      </c>
      <c r="W751">
        <v>1.82314</v>
      </c>
    </row>
    <row r="752" spans="5:23" ht="12.75">
      <c r="E752">
        <v>0.3228</v>
      </c>
      <c r="F752">
        <v>0.5583</v>
      </c>
      <c r="G752">
        <v>1.83755</v>
      </c>
      <c r="I752">
        <v>3.27143</v>
      </c>
      <c r="J752">
        <v>0.1227</v>
      </c>
      <c r="K752">
        <v>0.45545</v>
      </c>
      <c r="M752">
        <v>0.02041</v>
      </c>
      <c r="N752">
        <v>0.1196</v>
      </c>
      <c r="O752">
        <v>0.3946</v>
      </c>
      <c r="Q752">
        <v>0.38722</v>
      </c>
      <c r="R752">
        <v>2.02652</v>
      </c>
      <c r="S752">
        <v>0.6882</v>
      </c>
      <c r="U752">
        <v>1.60306</v>
      </c>
      <c r="V752">
        <v>1.1431</v>
      </c>
      <c r="W752">
        <v>0.85885</v>
      </c>
    </row>
    <row r="753" spans="5:23" ht="12.75">
      <c r="E753">
        <v>1.0098</v>
      </c>
      <c r="F753">
        <v>0.0195</v>
      </c>
      <c r="G753">
        <v>1.24227</v>
      </c>
      <c r="I753">
        <v>0.11892</v>
      </c>
      <c r="J753">
        <v>3.1038</v>
      </c>
      <c r="K753">
        <v>0.86091</v>
      </c>
      <c r="M753">
        <v>0.45704</v>
      </c>
      <c r="N753">
        <v>0.4611</v>
      </c>
      <c r="O753">
        <v>1.2513</v>
      </c>
      <c r="Q753">
        <v>0.43391</v>
      </c>
      <c r="R753">
        <v>1.27172</v>
      </c>
      <c r="S753">
        <v>0.9232</v>
      </c>
      <c r="U753">
        <v>0.48214</v>
      </c>
      <c r="V753">
        <v>1.1096</v>
      </c>
      <c r="W753">
        <v>0.2781</v>
      </c>
    </row>
    <row r="754" spans="5:23" ht="12.75">
      <c r="E754">
        <v>0.196</v>
      </c>
      <c r="F754">
        <v>0.4324</v>
      </c>
      <c r="G754">
        <v>2.36726</v>
      </c>
      <c r="I754">
        <v>2.19002</v>
      </c>
      <c r="J754">
        <v>0.0477</v>
      </c>
      <c r="K754">
        <v>0.33386</v>
      </c>
      <c r="M754">
        <v>1.56961</v>
      </c>
      <c r="N754">
        <v>0.0192</v>
      </c>
      <c r="O754">
        <v>0.1952</v>
      </c>
      <c r="Q754">
        <v>0.58877</v>
      </c>
      <c r="R754">
        <v>0.61274</v>
      </c>
      <c r="S754">
        <v>0.7256</v>
      </c>
      <c r="U754">
        <v>0.61364</v>
      </c>
      <c r="V754">
        <v>0.1117</v>
      </c>
      <c r="W754">
        <v>0.3761</v>
      </c>
    </row>
    <row r="755" spans="5:23" ht="12.75">
      <c r="E755">
        <v>0.7133</v>
      </c>
      <c r="F755">
        <v>0.0339</v>
      </c>
      <c r="G755">
        <v>0.85351</v>
      </c>
      <c r="I755">
        <v>3.58579</v>
      </c>
      <c r="J755">
        <v>0.0737</v>
      </c>
      <c r="K755">
        <v>0.3461</v>
      </c>
      <c r="M755">
        <v>1.69772</v>
      </c>
      <c r="N755">
        <v>3.7867</v>
      </c>
      <c r="O755">
        <v>0.3185</v>
      </c>
      <c r="Q755">
        <v>0.17521</v>
      </c>
      <c r="R755">
        <v>2.3237</v>
      </c>
      <c r="S755">
        <v>0.4673</v>
      </c>
      <c r="U755">
        <v>0.31553</v>
      </c>
      <c r="V755">
        <v>0.8452</v>
      </c>
      <c r="W755">
        <v>3.86523</v>
      </c>
    </row>
    <row r="756" spans="5:23" ht="12.75">
      <c r="E756">
        <v>0.1625</v>
      </c>
      <c r="F756">
        <v>3.1248</v>
      </c>
      <c r="G756">
        <v>0.4869</v>
      </c>
      <c r="I756">
        <v>1.41664</v>
      </c>
      <c r="J756">
        <v>0.9218</v>
      </c>
      <c r="K756">
        <v>0.25798</v>
      </c>
      <c r="M756">
        <v>1.68634</v>
      </c>
      <c r="N756">
        <v>2.4136</v>
      </c>
      <c r="O756">
        <v>0.0257</v>
      </c>
      <c r="Q756">
        <v>1.12478</v>
      </c>
      <c r="R756">
        <v>1.16786</v>
      </c>
      <c r="S756">
        <v>0.2475</v>
      </c>
      <c r="U756">
        <v>0.96036</v>
      </c>
      <c r="V756">
        <v>0.2045</v>
      </c>
      <c r="W756">
        <v>1.47753</v>
      </c>
    </row>
    <row r="757" spans="5:23" ht="12.75">
      <c r="E757">
        <v>0.4904</v>
      </c>
      <c r="F757">
        <v>1.3093</v>
      </c>
      <c r="G757">
        <v>0.13407</v>
      </c>
      <c r="I757">
        <v>0.6943</v>
      </c>
      <c r="J757">
        <v>0.6844</v>
      </c>
      <c r="K757">
        <v>0.47755</v>
      </c>
      <c r="M757">
        <v>0.45132</v>
      </c>
      <c r="N757">
        <v>3.1652</v>
      </c>
      <c r="O757">
        <v>0.0431</v>
      </c>
      <c r="Q757">
        <v>0.14063</v>
      </c>
      <c r="R757">
        <v>1.04521</v>
      </c>
      <c r="S757">
        <v>0.6247</v>
      </c>
      <c r="U757">
        <v>0.08208</v>
      </c>
      <c r="V757">
        <v>1.656</v>
      </c>
      <c r="W757">
        <v>0.60358</v>
      </c>
    </row>
    <row r="758" spans="5:23" ht="12.75">
      <c r="E758">
        <v>0.3037</v>
      </c>
      <c r="F758">
        <v>0.3292</v>
      </c>
      <c r="G758">
        <v>0.22952</v>
      </c>
      <c r="I758">
        <v>1.02155</v>
      </c>
      <c r="J758">
        <v>0.4284</v>
      </c>
      <c r="K758">
        <v>1.27049</v>
      </c>
      <c r="M758">
        <v>1.35782</v>
      </c>
      <c r="N758">
        <v>0.1722</v>
      </c>
      <c r="O758">
        <v>0.2617</v>
      </c>
      <c r="Q758">
        <v>0.4294</v>
      </c>
      <c r="R758">
        <v>0.00092</v>
      </c>
      <c r="S758">
        <v>0.6024</v>
      </c>
      <c r="U758">
        <v>0.50218</v>
      </c>
      <c r="V758">
        <v>0.1657</v>
      </c>
      <c r="W758">
        <v>0.02506</v>
      </c>
    </row>
    <row r="759" spans="5:23" ht="12.75">
      <c r="E759">
        <v>0.5074</v>
      </c>
      <c r="F759">
        <v>0.2789</v>
      </c>
      <c r="G759">
        <v>3.47254</v>
      </c>
      <c r="I759">
        <v>0.25004</v>
      </c>
      <c r="J759">
        <v>0.4221</v>
      </c>
      <c r="K759">
        <v>0.27539</v>
      </c>
      <c r="M759">
        <v>0.53692</v>
      </c>
      <c r="N759">
        <v>0.4514</v>
      </c>
      <c r="O759">
        <v>0.5653</v>
      </c>
      <c r="Q759">
        <v>0.94058</v>
      </c>
      <c r="R759">
        <v>0.18274</v>
      </c>
      <c r="S759">
        <v>0.2868</v>
      </c>
      <c r="U759">
        <v>2.58101</v>
      </c>
      <c r="V759">
        <v>0.2364</v>
      </c>
      <c r="W759">
        <v>0.1812</v>
      </c>
    </row>
    <row r="760" spans="5:23" ht="12.75">
      <c r="E760">
        <v>0.8808</v>
      </c>
      <c r="F760">
        <v>0.5301</v>
      </c>
      <c r="G760">
        <v>3.65831</v>
      </c>
      <c r="I760">
        <v>1.21766</v>
      </c>
      <c r="J760">
        <v>0.001</v>
      </c>
      <c r="K760">
        <v>1.23366</v>
      </c>
      <c r="M760">
        <v>0.12086</v>
      </c>
      <c r="N760">
        <v>1.1997</v>
      </c>
      <c r="O760">
        <v>0.3949</v>
      </c>
      <c r="Q760">
        <v>3.05022</v>
      </c>
      <c r="R760">
        <v>0.28834</v>
      </c>
      <c r="S760">
        <v>0.1087</v>
      </c>
      <c r="U760">
        <v>2.63991</v>
      </c>
      <c r="V760">
        <v>1.7966</v>
      </c>
      <c r="W760">
        <v>0.39548</v>
      </c>
    </row>
    <row r="761" spans="5:23" ht="12.75">
      <c r="E761">
        <v>0.0781</v>
      </c>
      <c r="F761">
        <v>0.1891</v>
      </c>
      <c r="G761">
        <v>4.33422</v>
      </c>
      <c r="I761">
        <v>0.36656</v>
      </c>
      <c r="J761">
        <v>0.2618</v>
      </c>
      <c r="K761">
        <v>0.01364</v>
      </c>
      <c r="M761">
        <v>1.06833</v>
      </c>
      <c r="N761">
        <v>0.1443</v>
      </c>
      <c r="O761">
        <v>2.3044</v>
      </c>
      <c r="Q761">
        <v>0.12528</v>
      </c>
      <c r="R761">
        <v>0.38341</v>
      </c>
      <c r="S761">
        <v>0.3935</v>
      </c>
      <c r="U761">
        <v>1.08665</v>
      </c>
      <c r="V761">
        <v>0.0925</v>
      </c>
      <c r="W761">
        <v>3.00912</v>
      </c>
    </row>
    <row r="762" spans="5:23" ht="12.75">
      <c r="E762">
        <v>0.8023</v>
      </c>
      <c r="F762">
        <v>0.5104</v>
      </c>
      <c r="G762">
        <v>0.01548</v>
      </c>
      <c r="I762">
        <v>1.20785</v>
      </c>
      <c r="J762">
        <v>0.1581</v>
      </c>
      <c r="K762">
        <v>0.12564</v>
      </c>
      <c r="M762">
        <v>2.97683</v>
      </c>
      <c r="N762">
        <v>0.0644</v>
      </c>
      <c r="O762">
        <v>0.5605</v>
      </c>
      <c r="Q762">
        <v>2.43507</v>
      </c>
      <c r="R762">
        <v>0.03526</v>
      </c>
      <c r="S762">
        <v>0.2944</v>
      </c>
      <c r="U762">
        <v>2.34086</v>
      </c>
      <c r="V762">
        <v>2.7944</v>
      </c>
      <c r="W762">
        <v>0.05494</v>
      </c>
    </row>
    <row r="763" spans="5:23" ht="12.75">
      <c r="E763">
        <v>4.0993</v>
      </c>
      <c r="F763">
        <v>2.5343</v>
      </c>
      <c r="G763">
        <v>1.04213</v>
      </c>
      <c r="I763">
        <v>0.87227</v>
      </c>
      <c r="J763">
        <v>0.6206</v>
      </c>
      <c r="K763">
        <v>0.80582</v>
      </c>
      <c r="M763">
        <v>0.99946</v>
      </c>
      <c r="N763">
        <v>5.3061</v>
      </c>
      <c r="O763">
        <v>0.0088</v>
      </c>
      <c r="Q763">
        <v>0.14933</v>
      </c>
      <c r="R763">
        <v>3.75941</v>
      </c>
      <c r="S763">
        <v>0.6756</v>
      </c>
      <c r="U763">
        <v>0.08715</v>
      </c>
      <c r="V763">
        <v>1.2566</v>
      </c>
      <c r="W763">
        <v>0.16459</v>
      </c>
    </row>
    <row r="764" spans="5:23" ht="12.75">
      <c r="E764">
        <v>0.467</v>
      </c>
      <c r="F764">
        <v>0.1743</v>
      </c>
      <c r="G764">
        <v>1.49506</v>
      </c>
      <c r="I764">
        <v>0.18072</v>
      </c>
      <c r="J764">
        <v>0.0468</v>
      </c>
      <c r="K764">
        <v>1.79928</v>
      </c>
      <c r="M764">
        <v>0.17823</v>
      </c>
      <c r="N764">
        <v>0.0322</v>
      </c>
      <c r="O764">
        <v>0.0081</v>
      </c>
      <c r="Q764">
        <v>1.65306</v>
      </c>
      <c r="R764">
        <v>0.18053</v>
      </c>
      <c r="S764">
        <v>1.343</v>
      </c>
      <c r="U764">
        <v>1.77311</v>
      </c>
      <c r="V764">
        <v>0.8551</v>
      </c>
      <c r="W764">
        <v>0.64303</v>
      </c>
    </row>
    <row r="765" spans="5:23" ht="12.75">
      <c r="E765">
        <v>0.347</v>
      </c>
      <c r="F765">
        <v>1.753</v>
      </c>
      <c r="G765">
        <v>0.57174</v>
      </c>
      <c r="I765">
        <v>0.10917</v>
      </c>
      <c r="J765">
        <v>1.0366</v>
      </c>
      <c r="K765">
        <v>0.42819</v>
      </c>
      <c r="M765">
        <v>0.33076</v>
      </c>
      <c r="N765">
        <v>0.0823</v>
      </c>
      <c r="O765">
        <v>0.3277</v>
      </c>
      <c r="Q765">
        <v>0.5617</v>
      </c>
      <c r="R765">
        <v>0</v>
      </c>
      <c r="S765">
        <v>0.0585</v>
      </c>
      <c r="U765">
        <v>2.25124</v>
      </c>
      <c r="V765">
        <v>0.0669</v>
      </c>
      <c r="W765">
        <v>2.47514</v>
      </c>
    </row>
    <row r="766" spans="5:23" ht="12.75">
      <c r="E766">
        <v>1.4638</v>
      </c>
      <c r="F766">
        <v>0.8182</v>
      </c>
      <c r="G766">
        <v>0.67683</v>
      </c>
      <c r="I766">
        <v>0.83342</v>
      </c>
      <c r="J766">
        <v>0.7029</v>
      </c>
      <c r="K766">
        <v>0.04502</v>
      </c>
      <c r="M766">
        <v>0.05932</v>
      </c>
      <c r="N766">
        <v>5.3744</v>
      </c>
      <c r="O766">
        <v>0.063</v>
      </c>
      <c r="Q766">
        <v>1.75357</v>
      </c>
      <c r="R766">
        <v>0.01178</v>
      </c>
      <c r="S766">
        <v>0.4457</v>
      </c>
      <c r="U766">
        <v>0.9535</v>
      </c>
      <c r="V766">
        <v>0.0002</v>
      </c>
      <c r="W766">
        <v>0.93674</v>
      </c>
    </row>
    <row r="767" spans="5:23" ht="12.75">
      <c r="E767">
        <v>0.8127</v>
      </c>
      <c r="F767">
        <v>0.0148</v>
      </c>
      <c r="G767">
        <v>0.23595</v>
      </c>
      <c r="I767">
        <v>0.8806</v>
      </c>
      <c r="J767">
        <v>0.9619</v>
      </c>
      <c r="K767">
        <v>2.0385</v>
      </c>
      <c r="M767">
        <v>0.10017</v>
      </c>
      <c r="N767">
        <v>1.7504</v>
      </c>
      <c r="O767">
        <v>0.7782</v>
      </c>
      <c r="Q767">
        <v>0.81931</v>
      </c>
      <c r="R767">
        <v>0.04559</v>
      </c>
      <c r="S767">
        <v>0.4181</v>
      </c>
      <c r="U767">
        <v>1.06883</v>
      </c>
      <c r="V767">
        <v>0.2542</v>
      </c>
      <c r="W767">
        <v>0.15806</v>
      </c>
    </row>
    <row r="768" spans="5:23" ht="12.75">
      <c r="E768">
        <v>0.9735</v>
      </c>
      <c r="F768">
        <v>0.0349</v>
      </c>
      <c r="G768">
        <v>1.4601</v>
      </c>
      <c r="I768">
        <v>2.08324</v>
      </c>
      <c r="J768">
        <v>0.9982</v>
      </c>
      <c r="K768">
        <v>0.02656</v>
      </c>
      <c r="M768">
        <v>0.20841</v>
      </c>
      <c r="N768">
        <v>0.2026</v>
      </c>
      <c r="O768">
        <v>0.0417</v>
      </c>
      <c r="Q768">
        <v>1.86193</v>
      </c>
      <c r="R768">
        <v>0.10715</v>
      </c>
      <c r="S768">
        <v>0.6043</v>
      </c>
      <c r="U768">
        <v>0.23081</v>
      </c>
      <c r="V768">
        <v>0.4458</v>
      </c>
      <c r="W768">
        <v>0.52513</v>
      </c>
    </row>
    <row r="769" spans="5:23" ht="12.75">
      <c r="E769">
        <v>2.0156</v>
      </c>
      <c r="F769">
        <v>2.3532</v>
      </c>
      <c r="G769">
        <v>0.19308</v>
      </c>
      <c r="I769">
        <v>0.50141</v>
      </c>
      <c r="J769">
        <v>1.419</v>
      </c>
      <c r="K769">
        <v>0.12613</v>
      </c>
      <c r="M769">
        <v>0.29357</v>
      </c>
      <c r="N769">
        <v>1.5552</v>
      </c>
      <c r="O769">
        <v>0.0295</v>
      </c>
      <c r="Q769">
        <v>3.39993</v>
      </c>
      <c r="R769">
        <v>0.0176</v>
      </c>
      <c r="S769">
        <v>3.01</v>
      </c>
      <c r="U769">
        <v>0.35873</v>
      </c>
      <c r="V769">
        <v>2.0785</v>
      </c>
      <c r="W769">
        <v>0.79863</v>
      </c>
    </row>
    <row r="770" spans="5:23" ht="12.75">
      <c r="E770">
        <v>0.4457</v>
      </c>
      <c r="F770">
        <v>0.3004</v>
      </c>
      <c r="G770">
        <v>0.56127</v>
      </c>
      <c r="I770">
        <v>1.33855</v>
      </c>
      <c r="J770">
        <v>0.076</v>
      </c>
      <c r="K770">
        <v>0.11891</v>
      </c>
      <c r="M770">
        <v>0.74548</v>
      </c>
      <c r="N770">
        <v>6.7504</v>
      </c>
      <c r="O770">
        <v>0.1291</v>
      </c>
      <c r="Q770">
        <v>1.25716</v>
      </c>
      <c r="R770">
        <v>1.49183</v>
      </c>
      <c r="S770">
        <v>0.0381</v>
      </c>
      <c r="U770">
        <v>0.82824</v>
      </c>
      <c r="V770">
        <v>0</v>
      </c>
      <c r="W770">
        <v>0.156</v>
      </c>
    </row>
    <row r="771" spans="5:23" ht="12.75">
      <c r="E771">
        <v>0.2838</v>
      </c>
      <c r="F771">
        <v>1.6601</v>
      </c>
      <c r="G771">
        <v>1.16327</v>
      </c>
      <c r="I771">
        <v>1.85221</v>
      </c>
      <c r="J771">
        <v>0.4383</v>
      </c>
      <c r="K771">
        <v>2.60386</v>
      </c>
      <c r="M771">
        <v>0.59688</v>
      </c>
      <c r="N771">
        <v>0.0002</v>
      </c>
      <c r="O771">
        <v>0.7713</v>
      </c>
      <c r="Q771">
        <v>0.5967</v>
      </c>
      <c r="R771">
        <v>0.02818</v>
      </c>
      <c r="S771">
        <v>0.6826</v>
      </c>
      <c r="U771">
        <v>0.9004</v>
      </c>
      <c r="V771">
        <v>9.2682</v>
      </c>
      <c r="W771">
        <v>0.01286</v>
      </c>
    </row>
    <row r="772" spans="5:23" ht="12.75">
      <c r="E772">
        <v>0.1136</v>
      </c>
      <c r="F772">
        <v>0.0188</v>
      </c>
      <c r="G772">
        <v>1.09446</v>
      </c>
      <c r="I772">
        <v>0.08494</v>
      </c>
      <c r="J772">
        <v>0.7217</v>
      </c>
      <c r="K772">
        <v>4.98184</v>
      </c>
      <c r="M772">
        <v>0.89191</v>
      </c>
      <c r="N772">
        <v>2.5842</v>
      </c>
      <c r="O772">
        <v>2.8489</v>
      </c>
      <c r="Q772">
        <v>0.89432</v>
      </c>
      <c r="R772">
        <v>0.13401</v>
      </c>
      <c r="S772">
        <v>0.3043</v>
      </c>
      <c r="U772">
        <v>1.55084</v>
      </c>
      <c r="V772">
        <v>0.0399</v>
      </c>
      <c r="W772">
        <v>0.09953</v>
      </c>
    </row>
    <row r="773" spans="5:23" ht="12.75">
      <c r="E773">
        <v>1.7258</v>
      </c>
      <c r="F773">
        <v>0.6988</v>
      </c>
      <c r="G773">
        <v>0.04098</v>
      </c>
      <c r="I773">
        <v>1.05361</v>
      </c>
      <c r="J773">
        <v>0.084</v>
      </c>
      <c r="K773">
        <v>0.17879</v>
      </c>
      <c r="M773">
        <v>0.22587</v>
      </c>
      <c r="N773">
        <v>0.2499</v>
      </c>
      <c r="O773">
        <v>0.5303</v>
      </c>
      <c r="Q773">
        <v>0.26263</v>
      </c>
      <c r="R773">
        <v>1.03668</v>
      </c>
      <c r="S773">
        <v>0.2761</v>
      </c>
      <c r="U773">
        <v>3.97304</v>
      </c>
      <c r="V773">
        <v>2.6967</v>
      </c>
      <c r="W773">
        <v>1.79176</v>
      </c>
    </row>
    <row r="774" spans="5:23" ht="12.75">
      <c r="E774">
        <v>2.8546</v>
      </c>
      <c r="F774">
        <v>0.6475</v>
      </c>
      <c r="G774">
        <v>0.06404</v>
      </c>
      <c r="I774">
        <v>0.89149</v>
      </c>
      <c r="J774">
        <v>4.344</v>
      </c>
      <c r="K774">
        <v>1.16524</v>
      </c>
      <c r="M774">
        <v>0.7704</v>
      </c>
      <c r="N774">
        <v>0.6894</v>
      </c>
      <c r="O774">
        <v>1.7025</v>
      </c>
      <c r="Q774">
        <v>0.04473</v>
      </c>
      <c r="R774">
        <v>4.09195</v>
      </c>
      <c r="S774">
        <v>0.3258</v>
      </c>
      <c r="U774">
        <v>1.2634</v>
      </c>
      <c r="V774">
        <v>3.1512</v>
      </c>
      <c r="W774">
        <v>1.23399</v>
      </c>
    </row>
    <row r="775" spans="5:23" ht="12.75">
      <c r="E775">
        <v>1.3039</v>
      </c>
      <c r="F775">
        <v>0.1164</v>
      </c>
      <c r="G775">
        <v>3.71685</v>
      </c>
      <c r="I775">
        <v>0.57689</v>
      </c>
      <c r="J775">
        <v>1.0574</v>
      </c>
      <c r="K775">
        <v>0.51329</v>
      </c>
      <c r="M775">
        <v>2.20607</v>
      </c>
      <c r="N775">
        <v>0.0039</v>
      </c>
      <c r="O775">
        <v>0.3985</v>
      </c>
      <c r="Q775">
        <v>0.00241</v>
      </c>
      <c r="R775">
        <v>0.21554</v>
      </c>
      <c r="S775">
        <v>0.139</v>
      </c>
      <c r="U775">
        <v>0.05716</v>
      </c>
      <c r="V775">
        <v>0.1224</v>
      </c>
      <c r="W775">
        <v>0.99574</v>
      </c>
    </row>
    <row r="776" spans="5:23" ht="12.75">
      <c r="E776">
        <v>0.3532</v>
      </c>
      <c r="F776">
        <v>0.5441</v>
      </c>
      <c r="G776">
        <v>1.06387</v>
      </c>
      <c r="I776">
        <v>1.88661</v>
      </c>
      <c r="J776">
        <v>0.1546</v>
      </c>
      <c r="K776">
        <v>1.09718</v>
      </c>
      <c r="M776">
        <v>0.78962</v>
      </c>
      <c r="N776">
        <v>0.1554</v>
      </c>
      <c r="O776">
        <v>0.0587</v>
      </c>
      <c r="Q776">
        <v>1.19492</v>
      </c>
      <c r="R776">
        <v>0.92676</v>
      </c>
      <c r="S776">
        <v>3.6869</v>
      </c>
      <c r="U776">
        <v>0.28464</v>
      </c>
      <c r="V776">
        <v>0.2894</v>
      </c>
      <c r="W776">
        <v>1.27445</v>
      </c>
    </row>
    <row r="777" spans="5:23" ht="12.75">
      <c r="E777">
        <v>0.2213</v>
      </c>
      <c r="F777">
        <v>0.006</v>
      </c>
      <c r="G777">
        <v>2.15114</v>
      </c>
      <c r="I777">
        <v>0.24428</v>
      </c>
      <c r="J777">
        <v>0.0759</v>
      </c>
      <c r="K777">
        <v>1.17875</v>
      </c>
      <c r="M777">
        <v>2.39719</v>
      </c>
      <c r="N777">
        <v>0.8626</v>
      </c>
      <c r="O777">
        <v>1.3259</v>
      </c>
      <c r="Q777">
        <v>0.71296</v>
      </c>
      <c r="R777">
        <v>0.38652</v>
      </c>
      <c r="S777">
        <v>0.0287</v>
      </c>
      <c r="U777">
        <v>0.92673</v>
      </c>
      <c r="V777">
        <v>0.1037</v>
      </c>
      <c r="W777">
        <v>0.58128</v>
      </c>
    </row>
    <row r="778" spans="5:23" ht="12.75">
      <c r="E778">
        <v>2.0655</v>
      </c>
      <c r="F778">
        <v>2.5891</v>
      </c>
      <c r="G778">
        <v>1.73398</v>
      </c>
      <c r="I778">
        <v>0.76855</v>
      </c>
      <c r="J778">
        <v>1.4893</v>
      </c>
      <c r="K778">
        <v>0.47791</v>
      </c>
      <c r="M778">
        <v>0.61046</v>
      </c>
      <c r="N778">
        <v>0.0354</v>
      </c>
      <c r="O778">
        <v>2.2445</v>
      </c>
      <c r="Q778">
        <v>1.99653</v>
      </c>
      <c r="R778">
        <v>0.60587</v>
      </c>
      <c r="S778">
        <v>0.144</v>
      </c>
      <c r="U778">
        <v>5.77392</v>
      </c>
      <c r="V778">
        <v>1.3208</v>
      </c>
      <c r="W778">
        <v>0.27028</v>
      </c>
    </row>
    <row r="779" spans="5:23" ht="12.75">
      <c r="E779">
        <v>0.2872</v>
      </c>
      <c r="F779">
        <v>0.4124</v>
      </c>
      <c r="G779">
        <v>5.4486</v>
      </c>
      <c r="I779">
        <v>2.91374</v>
      </c>
      <c r="J779">
        <v>0.155</v>
      </c>
      <c r="K779">
        <v>0.13863</v>
      </c>
      <c r="M779">
        <v>1.37578</v>
      </c>
      <c r="N779">
        <v>0.0355</v>
      </c>
      <c r="O779">
        <v>1.5196</v>
      </c>
      <c r="Q779">
        <v>3.92169</v>
      </c>
      <c r="R779">
        <v>0.3436</v>
      </c>
      <c r="S779">
        <v>1.1173</v>
      </c>
      <c r="U779">
        <v>0.19599</v>
      </c>
      <c r="V779">
        <v>0.559</v>
      </c>
      <c r="W779">
        <v>0.81207</v>
      </c>
    </row>
    <row r="780" spans="5:23" ht="12.75">
      <c r="E780">
        <v>0.6818</v>
      </c>
      <c r="F780">
        <v>1.4039</v>
      </c>
      <c r="G780">
        <v>1.14596</v>
      </c>
      <c r="I780">
        <v>2.3852</v>
      </c>
      <c r="J780">
        <v>0.0429</v>
      </c>
      <c r="K780">
        <v>1.46064</v>
      </c>
      <c r="M780">
        <v>1.3562</v>
      </c>
      <c r="N780">
        <v>2.5023</v>
      </c>
      <c r="O780">
        <v>0.7939</v>
      </c>
      <c r="Q780">
        <v>0.07301</v>
      </c>
      <c r="R780">
        <v>0.00842</v>
      </c>
      <c r="S780">
        <v>1.3294</v>
      </c>
      <c r="U780">
        <v>1.09804</v>
      </c>
      <c r="V780">
        <v>0.0671</v>
      </c>
      <c r="W780">
        <v>0.0601</v>
      </c>
    </row>
    <row r="781" spans="5:23" ht="12.75">
      <c r="E781">
        <v>0.0074</v>
      </c>
      <c r="F781">
        <v>0.0671</v>
      </c>
      <c r="G781">
        <v>1.15041</v>
      </c>
      <c r="I781">
        <v>0.49392</v>
      </c>
      <c r="J781">
        <v>0.24</v>
      </c>
      <c r="K781">
        <v>0.85597</v>
      </c>
      <c r="M781">
        <v>0.60522</v>
      </c>
      <c r="N781">
        <v>2.3563</v>
      </c>
      <c r="O781">
        <v>1.6416</v>
      </c>
      <c r="Q781">
        <v>0.30181</v>
      </c>
      <c r="R781">
        <v>2.4995</v>
      </c>
      <c r="S781">
        <v>1.217</v>
      </c>
      <c r="U781">
        <v>1.74284</v>
      </c>
      <c r="V781">
        <v>0.1917</v>
      </c>
      <c r="W781">
        <v>0.86274</v>
      </c>
    </row>
    <row r="782" spans="5:23" ht="12.75">
      <c r="E782">
        <v>2.0188</v>
      </c>
      <c r="F782">
        <v>0.3413</v>
      </c>
      <c r="G782">
        <v>1.10029</v>
      </c>
      <c r="I782">
        <v>1.52192</v>
      </c>
      <c r="J782">
        <v>0.7518</v>
      </c>
      <c r="K782">
        <v>0.22841</v>
      </c>
      <c r="M782">
        <v>0.14476</v>
      </c>
      <c r="N782">
        <v>0.2673</v>
      </c>
      <c r="O782">
        <v>2.5421</v>
      </c>
      <c r="Q782">
        <v>2.25585</v>
      </c>
      <c r="R782">
        <v>0.16061</v>
      </c>
      <c r="S782">
        <v>1.885</v>
      </c>
      <c r="U782">
        <v>2.02445</v>
      </c>
      <c r="V782">
        <v>0.8155</v>
      </c>
      <c r="W782">
        <v>0.02079</v>
      </c>
    </row>
    <row r="783" spans="5:23" ht="12.75">
      <c r="E783">
        <v>1.5727</v>
      </c>
      <c r="F783">
        <v>5.754</v>
      </c>
      <c r="G783">
        <v>1.79933</v>
      </c>
      <c r="I783">
        <v>0.15675</v>
      </c>
      <c r="J783">
        <v>0.0665</v>
      </c>
      <c r="K783">
        <v>0.76383</v>
      </c>
      <c r="M783">
        <v>0.3217</v>
      </c>
      <c r="N783">
        <v>1.182</v>
      </c>
      <c r="O783">
        <v>0.5742</v>
      </c>
      <c r="Q783">
        <v>1.08836</v>
      </c>
      <c r="R783">
        <v>0.39593</v>
      </c>
      <c r="S783">
        <v>1.7773</v>
      </c>
      <c r="U783">
        <v>2.45059</v>
      </c>
      <c r="V783">
        <v>0.9377</v>
      </c>
      <c r="W783">
        <v>0.69595</v>
      </c>
    </row>
    <row r="784" spans="5:23" ht="12.75">
      <c r="E784">
        <v>0.4615</v>
      </c>
      <c r="F784">
        <v>0.0227</v>
      </c>
      <c r="G784">
        <v>0.13127</v>
      </c>
      <c r="I784">
        <v>2.41781</v>
      </c>
      <c r="J784">
        <v>0.7186</v>
      </c>
      <c r="K784">
        <v>0.16097</v>
      </c>
      <c r="M784">
        <v>0.34416</v>
      </c>
      <c r="N784">
        <v>0.0009</v>
      </c>
      <c r="O784">
        <v>1.3731</v>
      </c>
      <c r="Q784">
        <v>0.03711</v>
      </c>
      <c r="R784">
        <v>0.29105</v>
      </c>
      <c r="S784">
        <v>0.1016</v>
      </c>
      <c r="U784">
        <v>0.66012</v>
      </c>
      <c r="V784">
        <v>1.6756</v>
      </c>
      <c r="W784">
        <v>0.35318</v>
      </c>
    </row>
    <row r="785" spans="5:23" ht="12.75">
      <c r="E785">
        <v>0.492</v>
      </c>
      <c r="F785">
        <v>0.5365</v>
      </c>
      <c r="G785">
        <v>0.5288</v>
      </c>
      <c r="I785">
        <v>1.3044</v>
      </c>
      <c r="J785">
        <v>1.5023</v>
      </c>
      <c r="K785">
        <v>0.18872</v>
      </c>
      <c r="M785">
        <v>0.97545</v>
      </c>
      <c r="N785">
        <v>1.0719</v>
      </c>
      <c r="O785">
        <v>1.3849</v>
      </c>
      <c r="Q785">
        <v>0.02012</v>
      </c>
      <c r="R785">
        <v>0.04765</v>
      </c>
      <c r="S785">
        <v>2.4918</v>
      </c>
      <c r="U785">
        <v>0.3194</v>
      </c>
      <c r="V785">
        <v>0.1438</v>
      </c>
      <c r="W785">
        <v>0.57073</v>
      </c>
    </row>
    <row r="786" spans="5:23" ht="12.75">
      <c r="E786">
        <v>0.1106</v>
      </c>
      <c r="F786">
        <v>0.1426</v>
      </c>
      <c r="G786">
        <v>0.54365</v>
      </c>
      <c r="I786">
        <v>0.25473</v>
      </c>
      <c r="J786">
        <v>0.7113</v>
      </c>
      <c r="K786">
        <v>2.02582</v>
      </c>
      <c r="M786">
        <v>0.31859</v>
      </c>
      <c r="N786">
        <v>1.1966</v>
      </c>
      <c r="O786">
        <v>0.1259</v>
      </c>
      <c r="Q786">
        <v>0.21831</v>
      </c>
      <c r="R786">
        <v>4.24281</v>
      </c>
      <c r="S786">
        <v>0.6975</v>
      </c>
      <c r="U786">
        <v>0.4954</v>
      </c>
      <c r="V786">
        <v>1.7289</v>
      </c>
      <c r="W786">
        <v>0.71256</v>
      </c>
    </row>
    <row r="787" spans="5:23" ht="12.75">
      <c r="E787">
        <v>0.3645</v>
      </c>
      <c r="F787">
        <v>0.2418</v>
      </c>
      <c r="G787">
        <v>1.19775</v>
      </c>
      <c r="I787">
        <v>0.09266</v>
      </c>
      <c r="J787">
        <v>0.8049</v>
      </c>
      <c r="K787">
        <v>0.5959</v>
      </c>
      <c r="M787">
        <v>0.18345</v>
      </c>
      <c r="N787">
        <v>1.2775</v>
      </c>
      <c r="O787">
        <v>1.3029</v>
      </c>
      <c r="Q787">
        <v>0.98</v>
      </c>
      <c r="R787">
        <v>1.01776</v>
      </c>
      <c r="S787">
        <v>0.7773</v>
      </c>
      <c r="U787">
        <v>0.80493</v>
      </c>
      <c r="V787">
        <v>1.8339</v>
      </c>
      <c r="W787">
        <v>2.85454</v>
      </c>
    </row>
    <row r="788" spans="5:23" ht="12.75">
      <c r="E788">
        <v>0.56</v>
      </c>
      <c r="F788">
        <v>2.855</v>
      </c>
      <c r="G788">
        <v>0.75029</v>
      </c>
      <c r="I788">
        <v>1.41785</v>
      </c>
      <c r="J788">
        <v>0.0117</v>
      </c>
      <c r="K788">
        <v>0.61127</v>
      </c>
      <c r="M788">
        <v>2.17492</v>
      </c>
      <c r="N788">
        <v>1.2195</v>
      </c>
      <c r="O788">
        <v>1.3348</v>
      </c>
      <c r="Q788">
        <v>1.05988</v>
      </c>
      <c r="R788">
        <v>1.53155</v>
      </c>
      <c r="S788">
        <v>0.2479</v>
      </c>
      <c r="U788">
        <v>0.50154</v>
      </c>
      <c r="V788">
        <v>3.4384</v>
      </c>
      <c r="W788">
        <v>1.29552</v>
      </c>
    </row>
    <row r="789" spans="5:23" ht="12.75">
      <c r="E789">
        <v>0.242</v>
      </c>
      <c r="F789">
        <v>0.7971</v>
      </c>
      <c r="G789">
        <v>0.17953</v>
      </c>
      <c r="I789">
        <v>2.00387</v>
      </c>
      <c r="J789">
        <v>0.3315</v>
      </c>
      <c r="K789">
        <v>0.24813</v>
      </c>
      <c r="M789">
        <v>0.56807</v>
      </c>
      <c r="N789">
        <v>0.7017</v>
      </c>
      <c r="O789">
        <v>0.2626</v>
      </c>
      <c r="Q789">
        <v>0.46085</v>
      </c>
      <c r="R789">
        <v>0.69928</v>
      </c>
      <c r="S789">
        <v>1.3243</v>
      </c>
      <c r="U789">
        <v>2.72577</v>
      </c>
      <c r="V789">
        <v>0.4426</v>
      </c>
      <c r="W789">
        <v>0.53306</v>
      </c>
    </row>
    <row r="790" spans="5:23" ht="12.75">
      <c r="E790">
        <v>0.5624</v>
      </c>
      <c r="F790">
        <v>0.6961</v>
      </c>
      <c r="G790">
        <v>1.09215</v>
      </c>
      <c r="I790">
        <v>0.74881</v>
      </c>
      <c r="J790">
        <v>0.1333</v>
      </c>
      <c r="K790">
        <v>0.30009</v>
      </c>
      <c r="M790">
        <v>0.835</v>
      </c>
      <c r="N790">
        <v>0.9888</v>
      </c>
      <c r="O790">
        <v>0.1027</v>
      </c>
      <c r="Q790">
        <v>0.72691</v>
      </c>
      <c r="R790">
        <v>0.94741</v>
      </c>
      <c r="S790">
        <v>0.7997</v>
      </c>
      <c r="U790">
        <v>0.01427</v>
      </c>
      <c r="V790">
        <v>0.0085</v>
      </c>
      <c r="W790">
        <v>1.76232</v>
      </c>
    </row>
    <row r="791" spans="5:23" ht="12.75">
      <c r="E791">
        <v>0.4697</v>
      </c>
      <c r="F791">
        <v>0.5499</v>
      </c>
      <c r="G791">
        <v>0.08114</v>
      </c>
      <c r="I791">
        <v>0.60837</v>
      </c>
      <c r="J791">
        <v>1.3022</v>
      </c>
      <c r="K791">
        <v>4.02697</v>
      </c>
      <c r="M791">
        <v>0.31769</v>
      </c>
      <c r="N791">
        <v>0.3293</v>
      </c>
      <c r="O791">
        <v>0.2253</v>
      </c>
      <c r="Q791">
        <v>1.77164</v>
      </c>
      <c r="R791">
        <v>1.23433</v>
      </c>
      <c r="S791">
        <v>1.2154</v>
      </c>
      <c r="U791">
        <v>0.55367</v>
      </c>
      <c r="V791">
        <v>0.2869</v>
      </c>
      <c r="W791">
        <v>0.75424</v>
      </c>
    </row>
    <row r="792" spans="5:23" ht="12.75">
      <c r="E792">
        <v>0.1634</v>
      </c>
      <c r="F792">
        <v>0.4387</v>
      </c>
      <c r="G792">
        <v>0.1498</v>
      </c>
      <c r="I792">
        <v>0.74553</v>
      </c>
      <c r="J792">
        <v>2.1197</v>
      </c>
      <c r="K792">
        <v>1.62004</v>
      </c>
      <c r="M792">
        <v>1.20652</v>
      </c>
      <c r="N792">
        <v>0.675</v>
      </c>
      <c r="O792">
        <v>0.6514</v>
      </c>
      <c r="Q792">
        <v>0.49163</v>
      </c>
      <c r="R792">
        <v>0.56668</v>
      </c>
      <c r="S792">
        <v>0.8995</v>
      </c>
      <c r="U792">
        <v>0.80748</v>
      </c>
      <c r="V792">
        <v>0.9369</v>
      </c>
      <c r="W792">
        <v>1.3354</v>
      </c>
    </row>
    <row r="793" spans="5:23" ht="12.75">
      <c r="E793">
        <v>0.8903</v>
      </c>
      <c r="F793">
        <v>1.5287</v>
      </c>
      <c r="G793">
        <v>1.10415</v>
      </c>
      <c r="I793">
        <v>0.04417</v>
      </c>
      <c r="J793">
        <v>0.0225</v>
      </c>
      <c r="K793">
        <v>0.32202</v>
      </c>
      <c r="M793">
        <v>0.47518</v>
      </c>
      <c r="N793">
        <v>1.9663</v>
      </c>
      <c r="O793">
        <v>1.7002</v>
      </c>
      <c r="Q793">
        <v>0.98801</v>
      </c>
      <c r="R793">
        <v>0.16663</v>
      </c>
      <c r="S793">
        <v>1.8758</v>
      </c>
      <c r="U793">
        <v>4.14846</v>
      </c>
      <c r="V793">
        <v>3.7218</v>
      </c>
      <c r="W793">
        <v>0.02223</v>
      </c>
    </row>
    <row r="794" spans="5:23" ht="12.75">
      <c r="E794">
        <v>0.2236</v>
      </c>
      <c r="F794">
        <v>1.6547</v>
      </c>
      <c r="G794">
        <v>1.13159</v>
      </c>
      <c r="I794">
        <v>0.71435</v>
      </c>
      <c r="J794">
        <v>0.333</v>
      </c>
      <c r="K794">
        <v>0.13565</v>
      </c>
      <c r="M794">
        <v>1.04157</v>
      </c>
      <c r="N794">
        <v>1.2325</v>
      </c>
      <c r="O794">
        <v>1.0452</v>
      </c>
      <c r="Q794">
        <v>0.51609</v>
      </c>
      <c r="R794">
        <v>2.00607</v>
      </c>
      <c r="S794">
        <v>2.9532</v>
      </c>
      <c r="U794">
        <v>1.61423</v>
      </c>
      <c r="V794">
        <v>0.5326</v>
      </c>
      <c r="W794">
        <v>0.41346</v>
      </c>
    </row>
    <row r="795" spans="5:23" ht="12.75">
      <c r="E795">
        <v>0.0727</v>
      </c>
      <c r="F795">
        <v>0.2786</v>
      </c>
      <c r="G795">
        <v>0.41517</v>
      </c>
      <c r="I795">
        <v>3.03274</v>
      </c>
      <c r="J795">
        <v>3.6235</v>
      </c>
      <c r="K795">
        <v>0.87133</v>
      </c>
      <c r="M795">
        <v>0.73078</v>
      </c>
      <c r="N795">
        <v>1.1167</v>
      </c>
      <c r="O795">
        <v>0.206</v>
      </c>
      <c r="Q795">
        <v>0.55368</v>
      </c>
      <c r="R795">
        <v>0.18525</v>
      </c>
      <c r="S795">
        <v>1.0605</v>
      </c>
      <c r="U795">
        <v>2.84705</v>
      </c>
      <c r="V795">
        <v>0.5365</v>
      </c>
      <c r="W795">
        <v>0.68766</v>
      </c>
    </row>
    <row r="796" spans="5:23" ht="12.75">
      <c r="E796">
        <v>0.5944</v>
      </c>
      <c r="F796">
        <v>0.317</v>
      </c>
      <c r="G796">
        <v>1.96264</v>
      </c>
      <c r="I796">
        <v>1.95804</v>
      </c>
      <c r="J796">
        <v>0.1496</v>
      </c>
      <c r="K796">
        <v>2.51398</v>
      </c>
      <c r="M796">
        <v>0.63173</v>
      </c>
      <c r="N796">
        <v>0.4748</v>
      </c>
      <c r="O796">
        <v>0.6174</v>
      </c>
      <c r="Q796">
        <v>0.91869</v>
      </c>
      <c r="R796">
        <v>3.68218</v>
      </c>
      <c r="S796">
        <v>1.3066</v>
      </c>
      <c r="U796">
        <v>0.27392</v>
      </c>
      <c r="V796">
        <v>0.734</v>
      </c>
      <c r="W796">
        <v>0.79636</v>
      </c>
    </row>
    <row r="797" spans="5:23" ht="12.75">
      <c r="E797">
        <v>1.2445</v>
      </c>
      <c r="F797">
        <v>2.0235</v>
      </c>
      <c r="G797">
        <v>0.43148</v>
      </c>
      <c r="I797">
        <v>1.82707</v>
      </c>
      <c r="J797">
        <v>0.7313</v>
      </c>
      <c r="K797">
        <v>0.17957</v>
      </c>
      <c r="M797">
        <v>0.63701</v>
      </c>
      <c r="N797">
        <v>0.0059</v>
      </c>
      <c r="O797">
        <v>0.8864</v>
      </c>
      <c r="Q797">
        <v>0.22965</v>
      </c>
      <c r="R797">
        <v>0.5119</v>
      </c>
      <c r="S797">
        <v>0.6683</v>
      </c>
      <c r="U797">
        <v>1.14525</v>
      </c>
      <c r="V797">
        <v>0.0458</v>
      </c>
      <c r="W797">
        <v>0.22741</v>
      </c>
    </row>
    <row r="798" spans="5:23" ht="12.75">
      <c r="E798">
        <v>0.2911</v>
      </c>
      <c r="F798">
        <v>0.8655</v>
      </c>
      <c r="G798">
        <v>7.0373</v>
      </c>
      <c r="I798">
        <v>0.04742</v>
      </c>
      <c r="J798">
        <v>0.0838</v>
      </c>
      <c r="K798">
        <v>1.11435</v>
      </c>
      <c r="M798">
        <v>3.07888</v>
      </c>
      <c r="N798">
        <v>1.2509</v>
      </c>
      <c r="O798">
        <v>0.3096</v>
      </c>
      <c r="Q798">
        <v>0.61395</v>
      </c>
      <c r="R798">
        <v>0.01871</v>
      </c>
      <c r="S798">
        <v>0.4367</v>
      </c>
      <c r="U798">
        <v>2.21342</v>
      </c>
      <c r="V798">
        <v>0.6106</v>
      </c>
      <c r="W798">
        <v>0.15688</v>
      </c>
    </row>
    <row r="799" spans="5:23" ht="12.75">
      <c r="E799">
        <v>0.4983</v>
      </c>
      <c r="F799">
        <v>0.2915</v>
      </c>
      <c r="G799">
        <v>2.99494</v>
      </c>
      <c r="I799">
        <v>2.43776</v>
      </c>
      <c r="J799">
        <v>0.4902</v>
      </c>
      <c r="K799">
        <v>1.08066</v>
      </c>
      <c r="M799">
        <v>1.56949</v>
      </c>
      <c r="N799">
        <v>1.1635</v>
      </c>
      <c r="O799">
        <v>1.42</v>
      </c>
      <c r="Q799">
        <v>0.24609</v>
      </c>
      <c r="R799">
        <v>6.94698</v>
      </c>
      <c r="S799">
        <v>0.6606</v>
      </c>
      <c r="U799">
        <v>2.82036</v>
      </c>
      <c r="V799">
        <v>0.0063</v>
      </c>
      <c r="W799">
        <v>0.91233</v>
      </c>
    </row>
    <row r="800" spans="5:23" ht="12.75">
      <c r="E800">
        <v>1.8538</v>
      </c>
      <c r="F800">
        <v>0.7438</v>
      </c>
      <c r="G800">
        <v>1.76364</v>
      </c>
      <c r="I800">
        <v>3.98618</v>
      </c>
      <c r="J800">
        <v>1.3457</v>
      </c>
      <c r="K800">
        <v>0.7739</v>
      </c>
      <c r="M800">
        <v>0.19355</v>
      </c>
      <c r="N800">
        <v>1.2042</v>
      </c>
      <c r="O800">
        <v>1.2259</v>
      </c>
      <c r="Q800">
        <v>1.46588</v>
      </c>
      <c r="R800">
        <v>1.28268</v>
      </c>
      <c r="S800">
        <v>1.8063</v>
      </c>
      <c r="U800">
        <v>0.1826</v>
      </c>
      <c r="V800">
        <v>3.5778</v>
      </c>
      <c r="W800">
        <v>0.71703</v>
      </c>
    </row>
    <row r="801" spans="5:23" ht="12.75">
      <c r="E801">
        <v>0.8785</v>
      </c>
      <c r="F801">
        <v>0.0405</v>
      </c>
      <c r="G801">
        <v>1.20845</v>
      </c>
      <c r="I801">
        <v>1.04841</v>
      </c>
      <c r="J801">
        <v>0.6028</v>
      </c>
      <c r="K801">
        <v>0.94497</v>
      </c>
      <c r="M801">
        <v>2.30027</v>
      </c>
      <c r="N801">
        <v>0.9716</v>
      </c>
      <c r="O801">
        <v>3.0024</v>
      </c>
      <c r="Q801">
        <v>1.3</v>
      </c>
      <c r="R801">
        <v>0.0038</v>
      </c>
      <c r="S801">
        <v>0.5363</v>
      </c>
      <c r="U801">
        <v>2.35559</v>
      </c>
      <c r="V801">
        <v>0.9211</v>
      </c>
      <c r="W801">
        <v>3.45059</v>
      </c>
    </row>
    <row r="802" spans="5:23" ht="12.75">
      <c r="E802">
        <v>0.2792</v>
      </c>
      <c r="F802">
        <v>0.9796</v>
      </c>
      <c r="G802">
        <v>0.39948</v>
      </c>
      <c r="I802">
        <v>0.80775</v>
      </c>
      <c r="J802">
        <v>2.0688</v>
      </c>
      <c r="K802">
        <v>0.85322</v>
      </c>
      <c r="M802">
        <v>0.53757</v>
      </c>
      <c r="N802">
        <v>0.0831</v>
      </c>
      <c r="O802">
        <v>0.3819</v>
      </c>
      <c r="Q802">
        <v>2.68858</v>
      </c>
      <c r="R802">
        <v>1.69421</v>
      </c>
      <c r="S802">
        <v>2.4451</v>
      </c>
      <c r="U802">
        <v>0.55087</v>
      </c>
      <c r="V802">
        <v>0.3761</v>
      </c>
      <c r="W802">
        <v>0.8224</v>
      </c>
    </row>
    <row r="803" spans="5:23" ht="12.75">
      <c r="E803">
        <v>1.5222</v>
      </c>
      <c r="F803">
        <v>0.8684</v>
      </c>
      <c r="G803">
        <v>0.34897</v>
      </c>
      <c r="I803">
        <v>0.12672</v>
      </c>
      <c r="J803">
        <v>0.0002</v>
      </c>
      <c r="K803">
        <v>1.13478</v>
      </c>
      <c r="M803">
        <v>0.44083</v>
      </c>
      <c r="N803">
        <v>0.1311</v>
      </c>
      <c r="O803">
        <v>0.1466</v>
      </c>
      <c r="Q803">
        <v>0.13088</v>
      </c>
      <c r="R803">
        <v>1.24773</v>
      </c>
      <c r="S803">
        <v>0.6914</v>
      </c>
      <c r="U803">
        <v>1.01153</v>
      </c>
      <c r="V803">
        <v>0.0009</v>
      </c>
      <c r="W803">
        <v>0.04405</v>
      </c>
    </row>
    <row r="804" spans="5:23" ht="12.75">
      <c r="E804">
        <v>1.7279</v>
      </c>
      <c r="F804">
        <v>0.6079</v>
      </c>
      <c r="G804">
        <v>0.51071</v>
      </c>
      <c r="I804">
        <v>1.21227</v>
      </c>
      <c r="J804">
        <v>0.77</v>
      </c>
      <c r="K804">
        <v>0.19534</v>
      </c>
      <c r="M804">
        <v>0.95696</v>
      </c>
      <c r="N804">
        <v>0.5859</v>
      </c>
      <c r="O804">
        <v>0.2233</v>
      </c>
      <c r="Q804">
        <v>0.25106</v>
      </c>
      <c r="R804">
        <v>4.67248</v>
      </c>
      <c r="S804">
        <v>0.221</v>
      </c>
      <c r="U804">
        <v>0.14993</v>
      </c>
      <c r="V804">
        <v>1.188</v>
      </c>
      <c r="W804">
        <v>0.09745</v>
      </c>
    </row>
    <row r="805" spans="5:23" ht="12.75">
      <c r="E805">
        <v>0.0153</v>
      </c>
      <c r="F805">
        <v>2.5072</v>
      </c>
      <c r="G805">
        <v>4.10549</v>
      </c>
      <c r="I805">
        <v>0.17397</v>
      </c>
      <c r="J805">
        <v>0.7007</v>
      </c>
      <c r="K805">
        <v>1.66957</v>
      </c>
      <c r="M805">
        <v>0.00108</v>
      </c>
      <c r="N805">
        <v>0.0226</v>
      </c>
      <c r="O805">
        <v>0.4966</v>
      </c>
      <c r="Q805">
        <v>2.70747</v>
      </c>
      <c r="R805">
        <v>4.7474</v>
      </c>
      <c r="S805">
        <v>1.0209</v>
      </c>
      <c r="U805">
        <v>0.18053</v>
      </c>
      <c r="V805">
        <v>0.0402</v>
      </c>
      <c r="W805">
        <v>1.68745</v>
      </c>
    </row>
    <row r="806" spans="5:23" ht="12.75">
      <c r="E806">
        <v>1.085</v>
      </c>
      <c r="F806">
        <v>0.0149</v>
      </c>
      <c r="G806">
        <v>0.20972</v>
      </c>
      <c r="I806">
        <v>0.08558</v>
      </c>
      <c r="J806">
        <v>0.0381</v>
      </c>
      <c r="K806">
        <v>0.27386</v>
      </c>
      <c r="M806">
        <v>0.24674</v>
      </c>
      <c r="N806">
        <v>0.0182</v>
      </c>
      <c r="O806">
        <v>0.0209</v>
      </c>
      <c r="Q806">
        <v>0.03167</v>
      </c>
      <c r="R806">
        <v>5.90124</v>
      </c>
      <c r="S806">
        <v>1.0493</v>
      </c>
      <c r="U806">
        <v>1.26113</v>
      </c>
      <c r="V806">
        <v>0.071</v>
      </c>
      <c r="W806">
        <v>1.56009</v>
      </c>
    </row>
    <row r="807" spans="5:23" ht="12.75">
      <c r="E807">
        <v>0.1101</v>
      </c>
      <c r="F807">
        <v>0.0978</v>
      </c>
      <c r="G807">
        <v>2.54727</v>
      </c>
      <c r="I807">
        <v>0.33281</v>
      </c>
      <c r="J807">
        <v>1.5374</v>
      </c>
      <c r="K807">
        <v>1.82712</v>
      </c>
      <c r="M807">
        <v>0.40333</v>
      </c>
      <c r="N807">
        <v>0.0345</v>
      </c>
      <c r="O807">
        <v>1.6909</v>
      </c>
      <c r="Q807">
        <v>0.21203</v>
      </c>
      <c r="R807">
        <v>0.00593</v>
      </c>
      <c r="S807">
        <v>1.5909</v>
      </c>
      <c r="U807">
        <v>0.2245</v>
      </c>
      <c r="V807">
        <v>2.964</v>
      </c>
      <c r="W807">
        <v>0.51979</v>
      </c>
    </row>
    <row r="808" spans="5:23" ht="12.75">
      <c r="E808">
        <v>0.4608</v>
      </c>
      <c r="F808">
        <v>0.0383</v>
      </c>
      <c r="G808">
        <v>0.07831</v>
      </c>
      <c r="I808">
        <v>0.57131</v>
      </c>
      <c r="J808">
        <v>0.6551</v>
      </c>
      <c r="K808">
        <v>1.53394</v>
      </c>
      <c r="M808">
        <v>0.76437</v>
      </c>
      <c r="N808">
        <v>0.2068</v>
      </c>
      <c r="O808">
        <v>0.0426</v>
      </c>
      <c r="Q808">
        <v>0.65488</v>
      </c>
      <c r="R808">
        <v>0.04539</v>
      </c>
      <c r="S808">
        <v>0.459</v>
      </c>
      <c r="U808">
        <v>1.04063</v>
      </c>
      <c r="V808">
        <v>0.3471</v>
      </c>
      <c r="W808">
        <v>0.98907</v>
      </c>
    </row>
    <row r="809" spans="5:23" ht="12.75">
      <c r="E809">
        <v>1.6164</v>
      </c>
      <c r="F809">
        <v>2.2155</v>
      </c>
      <c r="G809">
        <v>2.07731</v>
      </c>
      <c r="I809">
        <v>1.1401</v>
      </c>
      <c r="J809">
        <v>0.0009</v>
      </c>
      <c r="K809">
        <v>0.51771</v>
      </c>
      <c r="M809">
        <v>1.95852</v>
      </c>
      <c r="N809">
        <v>1.9659</v>
      </c>
      <c r="O809">
        <v>1.6131</v>
      </c>
      <c r="Q809">
        <v>1.85254</v>
      </c>
      <c r="R809">
        <v>1.38189</v>
      </c>
      <c r="S809">
        <v>0.3035</v>
      </c>
      <c r="U809">
        <v>0.30355</v>
      </c>
      <c r="V809">
        <v>3.4898</v>
      </c>
      <c r="W809">
        <v>0.89205</v>
      </c>
    </row>
    <row r="810" spans="5:23" ht="12.75">
      <c r="E810">
        <v>1.3106</v>
      </c>
      <c r="F810">
        <v>1.918</v>
      </c>
      <c r="G810">
        <v>2.98303</v>
      </c>
      <c r="I810">
        <v>0.50682</v>
      </c>
      <c r="J810">
        <v>0.4975</v>
      </c>
      <c r="K810">
        <v>0.80764</v>
      </c>
      <c r="M810">
        <v>1.13916</v>
      </c>
      <c r="N810">
        <v>2.7039</v>
      </c>
      <c r="O810">
        <v>2.7116</v>
      </c>
      <c r="Q810">
        <v>0.16676</v>
      </c>
      <c r="R810">
        <v>0.01463</v>
      </c>
      <c r="S810">
        <v>0.6075</v>
      </c>
      <c r="U810">
        <v>0.26435</v>
      </c>
      <c r="V810">
        <v>1.4245</v>
      </c>
      <c r="W810">
        <v>0.46993</v>
      </c>
    </row>
    <row r="811" spans="5:23" ht="12.75">
      <c r="E811">
        <v>0.6364</v>
      </c>
      <c r="F811">
        <v>0.0864</v>
      </c>
      <c r="G811">
        <v>1.40784</v>
      </c>
      <c r="I811">
        <v>0.00744</v>
      </c>
      <c r="J811">
        <v>0.3403</v>
      </c>
      <c r="K811">
        <v>0.00654</v>
      </c>
      <c r="M811">
        <v>0.06927</v>
      </c>
      <c r="N811">
        <v>1.7272</v>
      </c>
      <c r="O811">
        <v>1.1102</v>
      </c>
      <c r="Q811">
        <v>0.57508</v>
      </c>
      <c r="R811">
        <v>0.0151</v>
      </c>
      <c r="S811">
        <v>1.0779</v>
      </c>
      <c r="U811">
        <v>0.4162</v>
      </c>
      <c r="V811">
        <v>0.2942</v>
      </c>
      <c r="W811">
        <v>3.35855</v>
      </c>
    </row>
    <row r="812" spans="5:23" ht="12.75">
      <c r="E812">
        <v>0.67</v>
      </c>
      <c r="F812">
        <v>0.8677</v>
      </c>
      <c r="G812">
        <v>1.1803</v>
      </c>
      <c r="I812">
        <v>2.18104</v>
      </c>
      <c r="J812">
        <v>3.7438</v>
      </c>
      <c r="K812">
        <v>0.5335</v>
      </c>
      <c r="M812">
        <v>0.29523</v>
      </c>
      <c r="N812">
        <v>0.0994</v>
      </c>
      <c r="O812">
        <v>0.0401</v>
      </c>
      <c r="Q812">
        <v>1.05953</v>
      </c>
      <c r="R812">
        <v>0</v>
      </c>
      <c r="S812">
        <v>0.5729</v>
      </c>
      <c r="U812">
        <v>0.42676</v>
      </c>
      <c r="V812">
        <v>0.4823</v>
      </c>
      <c r="W812">
        <v>0.02502</v>
      </c>
    </row>
    <row r="813" spans="5:23" ht="12.75">
      <c r="E813">
        <v>0.1359</v>
      </c>
      <c r="F813">
        <v>0.4583</v>
      </c>
      <c r="G813">
        <v>0.13189</v>
      </c>
      <c r="I813">
        <v>1.17525</v>
      </c>
      <c r="J813">
        <v>1.4093</v>
      </c>
      <c r="K813">
        <v>0.76315</v>
      </c>
      <c r="M813">
        <v>0.82035</v>
      </c>
      <c r="N813">
        <v>0.8424</v>
      </c>
      <c r="O813">
        <v>0.1876</v>
      </c>
      <c r="Q813">
        <v>0.02953</v>
      </c>
      <c r="R813">
        <v>0.05952</v>
      </c>
      <c r="S813">
        <v>1.1874</v>
      </c>
      <c r="U813">
        <v>0.12651</v>
      </c>
      <c r="V813">
        <v>0.1886</v>
      </c>
      <c r="W813">
        <v>0.01956</v>
      </c>
    </row>
    <row r="814" spans="5:23" ht="12.75">
      <c r="E814">
        <v>0.7746</v>
      </c>
      <c r="F814">
        <v>0.6694</v>
      </c>
      <c r="G814">
        <v>0.84111</v>
      </c>
      <c r="I814">
        <v>1.44439</v>
      </c>
      <c r="J814">
        <v>0.028</v>
      </c>
      <c r="K814">
        <v>5.52329</v>
      </c>
      <c r="M814">
        <v>3.3221</v>
      </c>
      <c r="N814">
        <v>0.2637</v>
      </c>
      <c r="O814">
        <v>0.8293</v>
      </c>
      <c r="Q814">
        <v>0.96111</v>
      </c>
      <c r="R814">
        <v>0.01901</v>
      </c>
      <c r="S814">
        <v>0.5371</v>
      </c>
      <c r="U814">
        <v>1.12647</v>
      </c>
      <c r="V814">
        <v>0.37</v>
      </c>
      <c r="W814">
        <v>1.24263</v>
      </c>
    </row>
    <row r="815" spans="5:23" ht="12.75">
      <c r="E815">
        <v>1.4627</v>
      </c>
      <c r="F815">
        <v>0.0038</v>
      </c>
      <c r="G815">
        <v>0.45785</v>
      </c>
      <c r="I815">
        <v>0.24063</v>
      </c>
      <c r="J815">
        <v>5.7383</v>
      </c>
      <c r="K815">
        <v>1.29208</v>
      </c>
      <c r="M815">
        <v>1.8045</v>
      </c>
      <c r="N815">
        <v>0.0118</v>
      </c>
      <c r="O815">
        <v>0.3933</v>
      </c>
      <c r="Q815">
        <v>0.21812</v>
      </c>
      <c r="R815">
        <v>1.56903</v>
      </c>
      <c r="S815">
        <v>0.3473</v>
      </c>
      <c r="U815">
        <v>0.86137</v>
      </c>
      <c r="V815">
        <v>0.0585</v>
      </c>
      <c r="W815">
        <v>3.70404</v>
      </c>
    </row>
    <row r="816" spans="5:23" ht="12.75">
      <c r="E816">
        <v>2.2616</v>
      </c>
      <c r="F816">
        <v>0.5048</v>
      </c>
      <c r="G816">
        <v>0.76947</v>
      </c>
      <c r="I816">
        <v>0.50715</v>
      </c>
      <c r="J816">
        <v>4.5475</v>
      </c>
      <c r="K816">
        <v>0.08931</v>
      </c>
      <c r="M816">
        <v>2.57244</v>
      </c>
      <c r="N816">
        <v>1.0798</v>
      </c>
      <c r="O816">
        <v>0.9382</v>
      </c>
      <c r="Q816">
        <v>0.08724</v>
      </c>
      <c r="R816">
        <v>0.00574</v>
      </c>
      <c r="S816">
        <v>0.8195</v>
      </c>
      <c r="U816">
        <v>0.98372</v>
      </c>
      <c r="V816">
        <v>1.1892</v>
      </c>
      <c r="W816">
        <v>0.90763</v>
      </c>
    </row>
    <row r="817" spans="5:23" ht="12.75">
      <c r="E817">
        <v>0.706</v>
      </c>
      <c r="F817">
        <v>0.5228</v>
      </c>
      <c r="G817">
        <v>0.78695</v>
      </c>
      <c r="I817">
        <v>1.0863</v>
      </c>
      <c r="J817">
        <v>0.0059</v>
      </c>
      <c r="K817">
        <v>0.67645</v>
      </c>
      <c r="M817">
        <v>0.16522</v>
      </c>
      <c r="N817">
        <v>0.9439</v>
      </c>
      <c r="O817">
        <v>1.2544</v>
      </c>
      <c r="Q817">
        <v>1.53138</v>
      </c>
      <c r="R817">
        <v>5.72704</v>
      </c>
      <c r="S817">
        <v>0.3705</v>
      </c>
      <c r="U817">
        <v>0.43991</v>
      </c>
      <c r="V817">
        <v>0.6219</v>
      </c>
      <c r="W817">
        <v>0.19118</v>
      </c>
    </row>
    <row r="818" spans="5:23" ht="12.75">
      <c r="E818">
        <v>1.3464</v>
      </c>
      <c r="F818">
        <v>0.1646</v>
      </c>
      <c r="G818">
        <v>3.56303</v>
      </c>
      <c r="I818">
        <v>2.92541</v>
      </c>
      <c r="J818">
        <v>0.6073</v>
      </c>
      <c r="K818">
        <v>0.49818</v>
      </c>
      <c r="M818">
        <v>0.48581</v>
      </c>
      <c r="N818">
        <v>0.0057</v>
      </c>
      <c r="O818">
        <v>0.0051</v>
      </c>
      <c r="Q818">
        <v>1.27127</v>
      </c>
      <c r="R818">
        <v>0.11467</v>
      </c>
      <c r="S818">
        <v>0.4557</v>
      </c>
      <c r="U818">
        <v>0.64867</v>
      </c>
      <c r="V818">
        <v>1.7409</v>
      </c>
      <c r="W818">
        <v>0.0788</v>
      </c>
    </row>
    <row r="819" spans="5:23" ht="12.75">
      <c r="E819">
        <v>1.5557</v>
      </c>
      <c r="F819">
        <v>11.3156</v>
      </c>
      <c r="G819">
        <v>0.15538</v>
      </c>
      <c r="I819">
        <v>1.79893</v>
      </c>
      <c r="J819">
        <v>1.4888</v>
      </c>
      <c r="K819">
        <v>3.48727</v>
      </c>
      <c r="M819">
        <v>0.0245</v>
      </c>
      <c r="N819">
        <v>0.9143</v>
      </c>
      <c r="O819">
        <v>1.416</v>
      </c>
      <c r="Q819">
        <v>0.18455</v>
      </c>
      <c r="R819">
        <v>0.56517</v>
      </c>
      <c r="S819">
        <v>1.1308</v>
      </c>
      <c r="U819">
        <v>0.04214</v>
      </c>
      <c r="V819">
        <v>0.8559</v>
      </c>
      <c r="W819">
        <v>1.41342</v>
      </c>
    </row>
    <row r="820" spans="5:23" ht="12.75">
      <c r="E820">
        <v>0.144</v>
      </c>
      <c r="F820">
        <v>1.3625</v>
      </c>
      <c r="G820">
        <v>5.95697</v>
      </c>
      <c r="I820">
        <v>0.46239</v>
      </c>
      <c r="J820">
        <v>0.1156</v>
      </c>
      <c r="K820">
        <v>1.48554</v>
      </c>
      <c r="M820">
        <v>2.51431</v>
      </c>
      <c r="N820">
        <v>0.2394</v>
      </c>
      <c r="O820">
        <v>2.6872</v>
      </c>
      <c r="Q820">
        <v>0.4191</v>
      </c>
      <c r="R820">
        <v>0.11038</v>
      </c>
      <c r="S820">
        <v>0.232</v>
      </c>
      <c r="U820">
        <v>4.54565</v>
      </c>
      <c r="V820">
        <v>0.0666</v>
      </c>
      <c r="W820">
        <v>0.02348</v>
      </c>
    </row>
    <row r="821" spans="5:23" ht="12.75">
      <c r="E821">
        <v>0.7079</v>
      </c>
      <c r="F821">
        <v>0.0085</v>
      </c>
      <c r="G821">
        <v>1.08383</v>
      </c>
      <c r="I821">
        <v>2.27157</v>
      </c>
      <c r="J821">
        <v>0.1655</v>
      </c>
      <c r="K821">
        <v>0.38226</v>
      </c>
      <c r="M821">
        <v>1.90115</v>
      </c>
      <c r="N821">
        <v>2.334</v>
      </c>
      <c r="O821">
        <v>0.6997</v>
      </c>
      <c r="Q821">
        <v>0.06558</v>
      </c>
      <c r="R821">
        <v>0.55784</v>
      </c>
      <c r="S821">
        <v>0.8825</v>
      </c>
      <c r="U821">
        <v>0.46217</v>
      </c>
      <c r="V821">
        <v>0.0037</v>
      </c>
      <c r="W821">
        <v>0.76258</v>
      </c>
    </row>
    <row r="822" spans="5:23" ht="12.75">
      <c r="E822">
        <v>0.3783</v>
      </c>
      <c r="F822">
        <v>0.4227</v>
      </c>
      <c r="G822">
        <v>2.9577</v>
      </c>
      <c r="I822">
        <v>1.03031</v>
      </c>
      <c r="J822">
        <v>0.398</v>
      </c>
      <c r="K822">
        <v>0.5349</v>
      </c>
      <c r="M822">
        <v>2.87107</v>
      </c>
      <c r="N822">
        <v>0.0023</v>
      </c>
      <c r="O822">
        <v>1.8085</v>
      </c>
      <c r="Q822">
        <v>0.30904</v>
      </c>
      <c r="R822">
        <v>0.44285</v>
      </c>
      <c r="S822">
        <v>2.9696</v>
      </c>
      <c r="U822">
        <v>0.60622</v>
      </c>
      <c r="V822">
        <v>1.0443</v>
      </c>
      <c r="W822">
        <v>0.13616</v>
      </c>
    </row>
    <row r="823" spans="5:23" ht="12.75">
      <c r="E823">
        <v>0.1428</v>
      </c>
      <c r="F823">
        <v>0.1186</v>
      </c>
      <c r="G823">
        <v>0.03857</v>
      </c>
      <c r="I823">
        <v>0.19429</v>
      </c>
      <c r="J823">
        <v>1.8933</v>
      </c>
      <c r="K823">
        <v>0.25612</v>
      </c>
      <c r="M823">
        <v>0.4128</v>
      </c>
      <c r="N823">
        <v>0.1843</v>
      </c>
      <c r="O823">
        <v>1.0553</v>
      </c>
      <c r="Q823">
        <v>1.18431</v>
      </c>
      <c r="R823">
        <v>3.1429</v>
      </c>
      <c r="S823">
        <v>2.9806</v>
      </c>
      <c r="U823">
        <v>0.0665</v>
      </c>
      <c r="V823">
        <v>0.3247</v>
      </c>
      <c r="W823">
        <v>0.08707</v>
      </c>
    </row>
    <row r="824" spans="5:23" ht="12.75">
      <c r="E824">
        <v>1.9945</v>
      </c>
      <c r="F824">
        <v>2.5814</v>
      </c>
      <c r="G824">
        <v>3.74409</v>
      </c>
      <c r="I824">
        <v>0.44473</v>
      </c>
      <c r="J824">
        <v>0.1951</v>
      </c>
      <c r="K824">
        <v>0.63923</v>
      </c>
      <c r="M824">
        <v>0.86434</v>
      </c>
      <c r="N824">
        <v>2.0043</v>
      </c>
      <c r="O824">
        <v>1.1967</v>
      </c>
      <c r="Q824">
        <v>0.16433</v>
      </c>
      <c r="R824">
        <v>0.06512</v>
      </c>
      <c r="S824">
        <v>0.1795</v>
      </c>
      <c r="U824">
        <v>3.84059</v>
      </c>
      <c r="V824">
        <v>3.1163</v>
      </c>
      <c r="W824">
        <v>4.71629</v>
      </c>
    </row>
    <row r="825" spans="5:23" ht="12.75">
      <c r="E825">
        <v>0.0546</v>
      </c>
      <c r="F825">
        <v>0.4012</v>
      </c>
      <c r="G825">
        <v>0.37473</v>
      </c>
      <c r="I825">
        <v>0.33193</v>
      </c>
      <c r="J825">
        <v>0.0385</v>
      </c>
      <c r="K825">
        <v>0.30325</v>
      </c>
      <c r="M825">
        <v>1.32681</v>
      </c>
      <c r="N825">
        <v>0.0346</v>
      </c>
      <c r="O825">
        <v>0.8529</v>
      </c>
      <c r="Q825">
        <v>1.52554</v>
      </c>
      <c r="R825">
        <v>0.54746</v>
      </c>
      <c r="S825">
        <v>0.069</v>
      </c>
      <c r="U825">
        <v>1.09889</v>
      </c>
      <c r="V825">
        <v>0.5661</v>
      </c>
      <c r="W825">
        <v>0.26283</v>
      </c>
    </row>
    <row r="826" spans="5:23" ht="12.75">
      <c r="E826">
        <v>3.6685</v>
      </c>
      <c r="F826">
        <v>1.934</v>
      </c>
      <c r="G826">
        <v>0.13362</v>
      </c>
      <c r="I826">
        <v>2.80026</v>
      </c>
      <c r="J826">
        <v>10.03</v>
      </c>
      <c r="K826">
        <v>0.78914</v>
      </c>
      <c r="M826">
        <v>1.09092</v>
      </c>
      <c r="N826">
        <v>0.3063</v>
      </c>
      <c r="O826">
        <v>0.4703</v>
      </c>
      <c r="Q826">
        <v>0.09625</v>
      </c>
      <c r="R826">
        <v>0.52582</v>
      </c>
      <c r="S826">
        <v>0.3678</v>
      </c>
      <c r="U826">
        <v>1.05363</v>
      </c>
      <c r="V826">
        <v>1.7243</v>
      </c>
      <c r="W826">
        <v>0.07953</v>
      </c>
    </row>
    <row r="827" spans="5:23" ht="12.75">
      <c r="E827">
        <v>0.0972</v>
      </c>
      <c r="F827">
        <v>4.9653</v>
      </c>
      <c r="G827">
        <v>0.33692</v>
      </c>
      <c r="I827">
        <v>3.20878</v>
      </c>
      <c r="J827">
        <v>0.1731</v>
      </c>
      <c r="K827">
        <v>0.8179</v>
      </c>
      <c r="M827">
        <v>0.47319</v>
      </c>
      <c r="N827">
        <v>0.0021</v>
      </c>
      <c r="O827">
        <v>0.9542</v>
      </c>
      <c r="Q827">
        <v>0.8974</v>
      </c>
      <c r="R827">
        <v>0.06339</v>
      </c>
      <c r="S827">
        <v>2.1535</v>
      </c>
      <c r="U827">
        <v>0.82294</v>
      </c>
      <c r="V827">
        <v>1.5913</v>
      </c>
      <c r="W827">
        <v>0.13425</v>
      </c>
    </row>
    <row r="828" spans="5:23" ht="12.75">
      <c r="E828">
        <v>0.0088</v>
      </c>
      <c r="F828">
        <v>2.8732</v>
      </c>
      <c r="G828">
        <v>0.40344</v>
      </c>
      <c r="I828">
        <v>0.31536</v>
      </c>
      <c r="J828">
        <v>1.4601</v>
      </c>
      <c r="K828">
        <v>0.37712</v>
      </c>
      <c r="M828">
        <v>0.00284</v>
      </c>
      <c r="N828">
        <v>0.0333</v>
      </c>
      <c r="O828">
        <v>1.1112</v>
      </c>
      <c r="Q828">
        <v>0.37255</v>
      </c>
      <c r="R828">
        <v>1.97732</v>
      </c>
      <c r="S828">
        <v>0.6483</v>
      </c>
      <c r="U828">
        <v>0.25252</v>
      </c>
      <c r="V828">
        <v>0.4392</v>
      </c>
      <c r="W828">
        <v>0.08648</v>
      </c>
    </row>
    <row r="829" spans="5:23" ht="12.75">
      <c r="E829">
        <v>3.699</v>
      </c>
      <c r="F829">
        <v>2.8579</v>
      </c>
      <c r="G829">
        <v>0.60012</v>
      </c>
      <c r="I829">
        <v>0.21163</v>
      </c>
      <c r="J829">
        <v>2.6041</v>
      </c>
      <c r="K829">
        <v>2.50072</v>
      </c>
      <c r="M829">
        <v>2.04525</v>
      </c>
      <c r="N829">
        <v>0.6315</v>
      </c>
      <c r="O829">
        <v>1.3261</v>
      </c>
      <c r="Q829">
        <v>1.51438</v>
      </c>
      <c r="R829">
        <v>0.23232</v>
      </c>
      <c r="S829">
        <v>0.7402</v>
      </c>
      <c r="U829">
        <v>1.68129</v>
      </c>
      <c r="V829">
        <v>0.1651</v>
      </c>
      <c r="W829">
        <v>0.90294</v>
      </c>
    </row>
    <row r="830" spans="5:23" ht="12.75">
      <c r="E830">
        <v>0.1531</v>
      </c>
      <c r="F830">
        <v>0.0809</v>
      </c>
      <c r="G830">
        <v>0.04142</v>
      </c>
      <c r="I830">
        <v>0.3303</v>
      </c>
      <c r="J830">
        <v>0.2699</v>
      </c>
      <c r="K830">
        <v>0.89938</v>
      </c>
      <c r="M830">
        <v>1.87077</v>
      </c>
      <c r="N830">
        <v>0.102</v>
      </c>
      <c r="O830">
        <v>2.0728</v>
      </c>
      <c r="Q830">
        <v>0.71688</v>
      </c>
      <c r="R830">
        <v>0.39969</v>
      </c>
      <c r="S830">
        <v>2.4327</v>
      </c>
      <c r="U830">
        <v>1.46132</v>
      </c>
      <c r="V830">
        <v>3.06</v>
      </c>
      <c r="W830">
        <v>0.1818</v>
      </c>
    </row>
    <row r="831" spans="5:23" ht="12.75">
      <c r="E831">
        <v>0.2111</v>
      </c>
      <c r="F831">
        <v>0.4074</v>
      </c>
      <c r="G831">
        <v>3.52106</v>
      </c>
      <c r="I831">
        <v>0.00983</v>
      </c>
      <c r="J831">
        <v>0.0002</v>
      </c>
      <c r="K831">
        <v>0.27801</v>
      </c>
      <c r="M831">
        <v>0.81361</v>
      </c>
      <c r="N831">
        <v>0.1511</v>
      </c>
      <c r="O831">
        <v>1.4883</v>
      </c>
      <c r="Q831">
        <v>0.28567</v>
      </c>
      <c r="R831">
        <v>0.16049</v>
      </c>
      <c r="S831">
        <v>1.478</v>
      </c>
      <c r="U831">
        <v>1.45575</v>
      </c>
      <c r="V831">
        <v>0.2018</v>
      </c>
      <c r="W831">
        <v>0.59483</v>
      </c>
    </row>
    <row r="832" spans="5:23" ht="12.75">
      <c r="E832">
        <v>0.0608</v>
      </c>
      <c r="F832">
        <v>0.3518</v>
      </c>
      <c r="G832">
        <v>0.86228</v>
      </c>
      <c r="I832">
        <v>0.18312</v>
      </c>
      <c r="J832">
        <v>3.4864</v>
      </c>
      <c r="K832">
        <v>0.00381</v>
      </c>
      <c r="M832">
        <v>0.15321</v>
      </c>
      <c r="N832">
        <v>0.0685</v>
      </c>
      <c r="O832">
        <v>1.593</v>
      </c>
      <c r="Q832">
        <v>0.48642</v>
      </c>
      <c r="R832">
        <v>0.16705</v>
      </c>
      <c r="S832">
        <v>0.2696</v>
      </c>
      <c r="U832">
        <v>1.03383</v>
      </c>
      <c r="V832">
        <v>0.279</v>
      </c>
      <c r="W832">
        <v>2.95275</v>
      </c>
    </row>
    <row r="833" spans="5:23" ht="12.75">
      <c r="E833">
        <v>0.1</v>
      </c>
      <c r="F833">
        <v>0.0669</v>
      </c>
      <c r="G833">
        <v>0.97201</v>
      </c>
      <c r="I833">
        <v>1.04011</v>
      </c>
      <c r="J833">
        <v>0.2177</v>
      </c>
      <c r="K833">
        <v>1.23323</v>
      </c>
      <c r="M833">
        <v>1.02119</v>
      </c>
      <c r="N833">
        <v>0.0148</v>
      </c>
      <c r="O833">
        <v>0.0599</v>
      </c>
      <c r="Q833">
        <v>0.80391</v>
      </c>
      <c r="R833">
        <v>0.29638</v>
      </c>
      <c r="S833">
        <v>1.4419</v>
      </c>
      <c r="U833">
        <v>0.92396</v>
      </c>
      <c r="V833">
        <v>0.8714</v>
      </c>
      <c r="W833">
        <v>0.09315</v>
      </c>
    </row>
    <row r="834" spans="5:23" ht="12.75">
      <c r="E834">
        <v>0.5776</v>
      </c>
      <c r="F834">
        <v>0.2722</v>
      </c>
      <c r="G834">
        <v>0.89621</v>
      </c>
      <c r="I834">
        <v>0.2614</v>
      </c>
      <c r="J834">
        <v>0.1768</v>
      </c>
      <c r="K834">
        <v>0.05165</v>
      </c>
      <c r="M834">
        <v>0.94213</v>
      </c>
      <c r="N834">
        <v>0.2082</v>
      </c>
      <c r="O834">
        <v>4.2235</v>
      </c>
      <c r="Q834">
        <v>1.21816</v>
      </c>
      <c r="R834">
        <v>0.40987</v>
      </c>
      <c r="S834">
        <v>1.1999</v>
      </c>
      <c r="U834">
        <v>1.51453</v>
      </c>
      <c r="V834">
        <v>0.1597</v>
      </c>
      <c r="W834">
        <v>0.10228</v>
      </c>
    </row>
    <row r="835" spans="5:23" ht="12.75">
      <c r="E835">
        <v>1.9177</v>
      </c>
      <c r="F835">
        <v>0.2486</v>
      </c>
      <c r="G835">
        <v>0.45789</v>
      </c>
      <c r="I835">
        <v>0.40773</v>
      </c>
      <c r="J835">
        <v>1.1833</v>
      </c>
      <c r="K835">
        <v>5.00281</v>
      </c>
      <c r="M835">
        <v>0.85748</v>
      </c>
      <c r="N835">
        <v>0.7067</v>
      </c>
      <c r="O835">
        <v>2.3553</v>
      </c>
      <c r="Q835">
        <v>1.86711</v>
      </c>
      <c r="R835">
        <v>0.23331</v>
      </c>
      <c r="S835">
        <v>0.5113</v>
      </c>
      <c r="U835">
        <v>2.26339</v>
      </c>
      <c r="V835">
        <v>0.0418</v>
      </c>
      <c r="W835">
        <v>0.77516</v>
      </c>
    </row>
    <row r="836" spans="5:23" ht="12.75">
      <c r="E836">
        <v>0.8318</v>
      </c>
      <c r="F836">
        <v>0.1565</v>
      </c>
      <c r="G836">
        <v>0.2164</v>
      </c>
      <c r="I836">
        <v>0.32639</v>
      </c>
      <c r="J836">
        <v>0.7159</v>
      </c>
      <c r="K836">
        <v>0.05005</v>
      </c>
      <c r="M836">
        <v>1.32708</v>
      </c>
      <c r="N836">
        <v>0.0009</v>
      </c>
      <c r="O836">
        <v>0.484</v>
      </c>
      <c r="Q836">
        <v>1.16671</v>
      </c>
      <c r="R836">
        <v>1.31079</v>
      </c>
      <c r="S836">
        <v>1.0616</v>
      </c>
      <c r="U836">
        <v>1.23244</v>
      </c>
      <c r="V836">
        <v>1.7393</v>
      </c>
      <c r="W836">
        <v>0.84581</v>
      </c>
    </row>
    <row r="837" spans="5:23" ht="12.75">
      <c r="E837">
        <v>0.8783</v>
      </c>
      <c r="F837">
        <v>0.7655</v>
      </c>
      <c r="G837">
        <v>0.36277</v>
      </c>
      <c r="I837">
        <v>1.46791</v>
      </c>
      <c r="J837">
        <v>1.2307</v>
      </c>
      <c r="K837">
        <v>1.43212</v>
      </c>
      <c r="M837">
        <v>0.02631</v>
      </c>
      <c r="N837">
        <v>0.0057</v>
      </c>
      <c r="O837">
        <v>0.5875</v>
      </c>
      <c r="Q837">
        <v>1.99385</v>
      </c>
      <c r="R837">
        <v>3.61725</v>
      </c>
      <c r="S837">
        <v>0.7594</v>
      </c>
      <c r="U837">
        <v>0.81663</v>
      </c>
      <c r="V837">
        <v>1.3606</v>
      </c>
      <c r="W837">
        <v>0.89113</v>
      </c>
    </row>
    <row r="838" spans="5:23" ht="12.75">
      <c r="E838">
        <v>1.7409</v>
      </c>
      <c r="F838">
        <v>0.8403</v>
      </c>
      <c r="G838">
        <v>1.18709</v>
      </c>
      <c r="I838">
        <v>0.12206</v>
      </c>
      <c r="J838">
        <v>0.3586</v>
      </c>
      <c r="K838">
        <v>1.34042</v>
      </c>
      <c r="M838">
        <v>1.88205</v>
      </c>
      <c r="N838">
        <v>1.1135</v>
      </c>
      <c r="O838">
        <v>1.6187</v>
      </c>
      <c r="Q838">
        <v>0.00106</v>
      </c>
      <c r="R838">
        <v>0.05039</v>
      </c>
      <c r="S838">
        <v>0.1846</v>
      </c>
      <c r="U838">
        <v>0.08011</v>
      </c>
      <c r="V838">
        <v>2.3878</v>
      </c>
      <c r="W838">
        <v>0.16438</v>
      </c>
    </row>
    <row r="839" spans="5:23" ht="12.75">
      <c r="E839">
        <v>6.7713</v>
      </c>
      <c r="F839">
        <v>0.7836</v>
      </c>
      <c r="G839">
        <v>5.48908</v>
      </c>
      <c r="I839">
        <v>2.16052</v>
      </c>
      <c r="J839">
        <v>0.2348</v>
      </c>
      <c r="K839">
        <v>0.40576</v>
      </c>
      <c r="M839">
        <v>2.4254</v>
      </c>
      <c r="N839">
        <v>3.3513</v>
      </c>
      <c r="O839">
        <v>1.9445</v>
      </c>
      <c r="Q839">
        <v>0.52816</v>
      </c>
      <c r="R839">
        <v>1.56932</v>
      </c>
      <c r="S839">
        <v>0.0422</v>
      </c>
      <c r="U839">
        <v>0.16284</v>
      </c>
      <c r="V839">
        <v>0.3356</v>
      </c>
      <c r="W839">
        <v>0.90181</v>
      </c>
    </row>
    <row r="840" spans="5:23" ht="12.75">
      <c r="E840">
        <v>0.1111</v>
      </c>
      <c r="F840">
        <v>6.1734</v>
      </c>
      <c r="G840">
        <v>1.02071</v>
      </c>
      <c r="I840">
        <v>0.01116</v>
      </c>
      <c r="J840">
        <v>0.0391</v>
      </c>
      <c r="K840">
        <v>1.06823</v>
      </c>
      <c r="M840">
        <v>1.09106</v>
      </c>
      <c r="N840">
        <v>0.2531</v>
      </c>
      <c r="O840">
        <v>0.0232</v>
      </c>
      <c r="Q840">
        <v>0.80197</v>
      </c>
      <c r="R840">
        <v>2.03356</v>
      </c>
      <c r="S840">
        <v>1.016</v>
      </c>
      <c r="U840">
        <v>0.09675</v>
      </c>
      <c r="V840">
        <v>0</v>
      </c>
      <c r="W840">
        <v>0.05095</v>
      </c>
    </row>
    <row r="841" spans="5:23" ht="12.75">
      <c r="E841">
        <v>2.5311</v>
      </c>
      <c r="F841">
        <v>9.506</v>
      </c>
      <c r="G841">
        <v>0.20182</v>
      </c>
      <c r="I841">
        <v>1.88357</v>
      </c>
      <c r="J841">
        <v>0.0119</v>
      </c>
      <c r="K841">
        <v>0.51282</v>
      </c>
      <c r="M841">
        <v>0.39178</v>
      </c>
      <c r="N841">
        <v>0.0949</v>
      </c>
      <c r="O841">
        <v>1.3777</v>
      </c>
      <c r="Q841">
        <v>0.68397</v>
      </c>
      <c r="R841">
        <v>0.0059</v>
      </c>
      <c r="S841">
        <v>0.9699</v>
      </c>
      <c r="U841">
        <v>1.23844</v>
      </c>
      <c r="V841">
        <v>0.2069</v>
      </c>
      <c r="W841">
        <v>3.71875</v>
      </c>
    </row>
    <row r="842" spans="5:23" ht="12.75">
      <c r="E842">
        <v>1.3256</v>
      </c>
      <c r="F842">
        <v>0.3905</v>
      </c>
      <c r="G842">
        <v>2.67008</v>
      </c>
      <c r="I842">
        <v>4.55878</v>
      </c>
      <c r="J842">
        <v>0.2936</v>
      </c>
      <c r="K842">
        <v>1.05383</v>
      </c>
      <c r="M842">
        <v>1.1735</v>
      </c>
      <c r="N842">
        <v>0.7022</v>
      </c>
      <c r="O842">
        <v>3.0245</v>
      </c>
      <c r="Q842">
        <v>0.91727</v>
      </c>
      <c r="R842">
        <v>0.06911</v>
      </c>
      <c r="S842">
        <v>1.1013</v>
      </c>
      <c r="U842">
        <v>0.60096</v>
      </c>
      <c r="V842">
        <v>0.2652</v>
      </c>
      <c r="W842">
        <v>0.14151</v>
      </c>
    </row>
    <row r="843" spans="5:23" ht="12.75">
      <c r="E843">
        <v>1.0958</v>
      </c>
      <c r="F843">
        <v>0.3239</v>
      </c>
      <c r="G843">
        <v>0.48301</v>
      </c>
      <c r="I843">
        <v>0.39604</v>
      </c>
      <c r="J843">
        <v>0.4621</v>
      </c>
      <c r="K843">
        <v>1.37168</v>
      </c>
      <c r="M843">
        <v>2.52743</v>
      </c>
      <c r="N843">
        <v>0.0661</v>
      </c>
      <c r="O843">
        <v>1.826</v>
      </c>
      <c r="Q843">
        <v>0.90714</v>
      </c>
      <c r="R843">
        <v>3.97696</v>
      </c>
      <c r="S843">
        <v>0.0609</v>
      </c>
      <c r="U843">
        <v>0.66743</v>
      </c>
      <c r="V843">
        <v>0.0232</v>
      </c>
      <c r="W843">
        <v>0.51773</v>
      </c>
    </row>
    <row r="844" spans="5:23" ht="12.75">
      <c r="E844">
        <v>0.0544</v>
      </c>
      <c r="F844">
        <v>0.3156</v>
      </c>
      <c r="G844">
        <v>4.09256</v>
      </c>
      <c r="I844">
        <v>5.41409</v>
      </c>
      <c r="J844">
        <v>1.0505</v>
      </c>
      <c r="K844">
        <v>0.26325</v>
      </c>
      <c r="M844">
        <v>2.26133</v>
      </c>
      <c r="N844">
        <v>0.1736</v>
      </c>
      <c r="O844">
        <v>1.853</v>
      </c>
      <c r="Q844">
        <v>1.70847</v>
      </c>
      <c r="R844">
        <v>0.20302</v>
      </c>
      <c r="S844">
        <v>0.5186</v>
      </c>
      <c r="U844">
        <v>0.08359</v>
      </c>
      <c r="V844">
        <v>1.665</v>
      </c>
      <c r="W844">
        <v>0.75233</v>
      </c>
    </row>
    <row r="845" spans="5:23" ht="12.75">
      <c r="E845">
        <v>0.6024</v>
      </c>
      <c r="F845">
        <v>0.2076</v>
      </c>
      <c r="G845">
        <v>0.32393</v>
      </c>
      <c r="I845">
        <v>0.63439</v>
      </c>
      <c r="J845">
        <v>0.0058</v>
      </c>
      <c r="K845">
        <v>0.56093</v>
      </c>
      <c r="M845">
        <v>1.65996</v>
      </c>
      <c r="N845">
        <v>0.0698</v>
      </c>
      <c r="O845">
        <v>0.666</v>
      </c>
      <c r="Q845">
        <v>0.98685</v>
      </c>
      <c r="R845">
        <v>0.00093</v>
      </c>
      <c r="S845">
        <v>0.2696</v>
      </c>
      <c r="U845">
        <v>1.28482</v>
      </c>
      <c r="V845">
        <v>4.7533</v>
      </c>
      <c r="W845">
        <v>0.10681</v>
      </c>
    </row>
    <row r="846" spans="5:23" ht="12.75">
      <c r="E846">
        <v>0.2953</v>
      </c>
      <c r="F846">
        <v>0.0234</v>
      </c>
      <c r="G846">
        <v>1.1588</v>
      </c>
      <c r="I846">
        <v>0.26279</v>
      </c>
      <c r="J846">
        <v>0.1199</v>
      </c>
      <c r="K846">
        <v>0.22402</v>
      </c>
      <c r="M846">
        <v>1.00491</v>
      </c>
      <c r="N846">
        <v>3.6888</v>
      </c>
      <c r="O846">
        <v>0.2607</v>
      </c>
      <c r="Q846">
        <v>1.00091</v>
      </c>
      <c r="R846">
        <v>0.30545</v>
      </c>
      <c r="S846">
        <v>0.4806</v>
      </c>
      <c r="U846">
        <v>2.03548</v>
      </c>
      <c r="V846">
        <v>2.1426</v>
      </c>
      <c r="W846">
        <v>1.32757</v>
      </c>
    </row>
    <row r="847" spans="5:23" ht="12.75">
      <c r="E847">
        <v>0.9512</v>
      </c>
      <c r="F847">
        <v>0.0002</v>
      </c>
      <c r="G847">
        <v>0.3242</v>
      </c>
      <c r="I847">
        <v>0.45939</v>
      </c>
      <c r="J847">
        <v>0.2962</v>
      </c>
      <c r="K847">
        <v>1.76719</v>
      </c>
      <c r="M847">
        <v>0.57564</v>
      </c>
      <c r="N847">
        <v>0.0522</v>
      </c>
      <c r="O847">
        <v>0.5667</v>
      </c>
      <c r="Q847">
        <v>0.13773</v>
      </c>
      <c r="R847">
        <v>0.93982</v>
      </c>
      <c r="S847">
        <v>0.2685</v>
      </c>
      <c r="U847">
        <v>0.47303</v>
      </c>
      <c r="V847">
        <v>0.0389</v>
      </c>
      <c r="W847">
        <v>0.46957</v>
      </c>
    </row>
    <row r="848" spans="5:23" ht="12.75">
      <c r="E848">
        <v>1.361</v>
      </c>
      <c r="F848">
        <v>0.1424</v>
      </c>
      <c r="G848">
        <v>1.60251</v>
      </c>
      <c r="I848">
        <v>2.04597</v>
      </c>
      <c r="J848">
        <v>0.0299</v>
      </c>
      <c r="K848">
        <v>0.99935</v>
      </c>
      <c r="M848">
        <v>0.29577</v>
      </c>
      <c r="N848">
        <v>0.1116</v>
      </c>
      <c r="O848">
        <v>0.6617</v>
      </c>
      <c r="Q848">
        <v>0.43556</v>
      </c>
      <c r="R848">
        <v>4.47681</v>
      </c>
      <c r="S848">
        <v>0.6166</v>
      </c>
      <c r="U848">
        <v>1.60864</v>
      </c>
      <c r="V848">
        <v>0.133</v>
      </c>
      <c r="W848">
        <v>1.87265</v>
      </c>
    </row>
    <row r="849" spans="5:23" ht="12.75">
      <c r="E849">
        <v>1.3947</v>
      </c>
      <c r="F849">
        <v>0.5813</v>
      </c>
      <c r="G849">
        <v>0.72651</v>
      </c>
      <c r="I849">
        <v>0.76559</v>
      </c>
      <c r="J849">
        <v>0.5862</v>
      </c>
      <c r="K849">
        <v>1.60125</v>
      </c>
      <c r="M849">
        <v>1.9139</v>
      </c>
      <c r="N849">
        <v>0.9642</v>
      </c>
      <c r="O849">
        <v>0.1186</v>
      </c>
      <c r="Q849">
        <v>0.45322</v>
      </c>
      <c r="R849">
        <v>0.02931</v>
      </c>
      <c r="S849">
        <v>1.9653</v>
      </c>
      <c r="U849">
        <v>0.47687</v>
      </c>
      <c r="V849">
        <v>0.0151</v>
      </c>
      <c r="W849">
        <v>1.22878</v>
      </c>
    </row>
    <row r="850" spans="5:23" ht="12.75">
      <c r="E850">
        <v>0.1501</v>
      </c>
      <c r="F850">
        <v>14.5553</v>
      </c>
      <c r="G850">
        <v>0.19414</v>
      </c>
      <c r="I850">
        <v>0.86187</v>
      </c>
      <c r="J850">
        <v>3.8661</v>
      </c>
      <c r="K850">
        <v>0.26618</v>
      </c>
      <c r="M850">
        <v>0.52474</v>
      </c>
      <c r="N850">
        <v>7.3674</v>
      </c>
      <c r="O850">
        <v>0.1308</v>
      </c>
      <c r="Q850">
        <v>1.79017</v>
      </c>
      <c r="R850">
        <v>0.02375</v>
      </c>
      <c r="S850">
        <v>0.0544</v>
      </c>
      <c r="U850">
        <v>0.72778</v>
      </c>
      <c r="V850">
        <v>0.1844</v>
      </c>
      <c r="W850">
        <v>0.75071</v>
      </c>
    </row>
    <row r="851" spans="5:23" ht="12.75">
      <c r="E851">
        <v>0.4567</v>
      </c>
      <c r="F851">
        <v>1.2656</v>
      </c>
      <c r="G851">
        <v>0.7631</v>
      </c>
      <c r="I851">
        <v>0.66482</v>
      </c>
      <c r="J851">
        <v>0.0772</v>
      </c>
      <c r="K851">
        <v>1.22825</v>
      </c>
      <c r="M851">
        <v>2.44075</v>
      </c>
      <c r="N851">
        <v>0.0088</v>
      </c>
      <c r="O851">
        <v>0.3757</v>
      </c>
      <c r="Q851">
        <v>1.10045</v>
      </c>
      <c r="R851">
        <v>0.41463</v>
      </c>
      <c r="S851">
        <v>0.2491</v>
      </c>
      <c r="U851">
        <v>0.49467</v>
      </c>
      <c r="V851">
        <v>0.0036</v>
      </c>
      <c r="W851">
        <v>0.09373</v>
      </c>
    </row>
    <row r="852" spans="5:23" ht="12.75">
      <c r="E852">
        <v>0.2404</v>
      </c>
      <c r="F852">
        <v>0.0655</v>
      </c>
      <c r="G852">
        <v>0.26389</v>
      </c>
      <c r="I852">
        <v>3.36877</v>
      </c>
      <c r="J852">
        <v>0.0042</v>
      </c>
      <c r="K852">
        <v>1.48149</v>
      </c>
      <c r="M852">
        <v>0.30322</v>
      </c>
      <c r="N852">
        <v>0.4135</v>
      </c>
      <c r="O852">
        <v>3.8887</v>
      </c>
      <c r="Q852">
        <v>0.52343</v>
      </c>
      <c r="R852">
        <v>3.20334</v>
      </c>
      <c r="S852">
        <v>0.3025</v>
      </c>
      <c r="U852">
        <v>0.9594</v>
      </c>
      <c r="V852">
        <v>1.2642</v>
      </c>
      <c r="W852">
        <v>0.22958</v>
      </c>
    </row>
    <row r="853" spans="5:23" ht="12.75">
      <c r="E853">
        <v>0.8999</v>
      </c>
      <c r="F853">
        <v>0.1269</v>
      </c>
      <c r="G853">
        <v>1.18928</v>
      </c>
      <c r="I853">
        <v>3.27907</v>
      </c>
      <c r="J853">
        <v>2.441</v>
      </c>
      <c r="K853">
        <v>4.31238</v>
      </c>
      <c r="M853">
        <v>0.04728</v>
      </c>
      <c r="N853">
        <v>0.2442</v>
      </c>
      <c r="O853">
        <v>1.8079</v>
      </c>
      <c r="Q853">
        <v>2.6719</v>
      </c>
      <c r="R853">
        <v>0.36639</v>
      </c>
      <c r="S853">
        <v>0.9717</v>
      </c>
      <c r="U853">
        <v>1.89196</v>
      </c>
      <c r="V853">
        <v>0.7702</v>
      </c>
      <c r="W853">
        <v>2.81367</v>
      </c>
    </row>
    <row r="854" spans="5:23" ht="12.75">
      <c r="E854">
        <v>2.1754</v>
      </c>
      <c r="F854">
        <v>0.3139</v>
      </c>
      <c r="G854">
        <v>0.09209</v>
      </c>
      <c r="I854">
        <v>0.92661</v>
      </c>
      <c r="J854">
        <v>2.6704</v>
      </c>
      <c r="K854">
        <v>1.31889</v>
      </c>
      <c r="M854">
        <v>1.28204</v>
      </c>
      <c r="N854">
        <v>0.2118</v>
      </c>
      <c r="O854">
        <v>0.2007</v>
      </c>
      <c r="Q854">
        <v>4.7736</v>
      </c>
      <c r="R854">
        <v>0.05954</v>
      </c>
      <c r="S854">
        <v>0.3435</v>
      </c>
      <c r="U854">
        <v>0.55156</v>
      </c>
      <c r="V854">
        <v>0.0146</v>
      </c>
      <c r="W854">
        <v>0.06554</v>
      </c>
    </row>
    <row r="855" spans="5:23" ht="12.75">
      <c r="E855">
        <v>1.3669</v>
      </c>
      <c r="F855">
        <v>0.0619</v>
      </c>
      <c r="G855">
        <v>0.991</v>
      </c>
      <c r="I855">
        <v>0.80958</v>
      </c>
      <c r="J855">
        <v>11.6397</v>
      </c>
      <c r="K855">
        <v>0.02022</v>
      </c>
      <c r="M855">
        <v>0.20671</v>
      </c>
      <c r="N855">
        <v>4.8307</v>
      </c>
      <c r="O855">
        <v>0.7539</v>
      </c>
      <c r="Q855">
        <v>0.39367</v>
      </c>
      <c r="R855">
        <v>6.20887</v>
      </c>
      <c r="S855">
        <v>0.4983</v>
      </c>
      <c r="U855">
        <v>0.89021</v>
      </c>
      <c r="V855">
        <v>0.3161</v>
      </c>
      <c r="W855">
        <v>0.00525</v>
      </c>
    </row>
    <row r="856" spans="5:23" ht="12.75">
      <c r="E856">
        <v>2.0876</v>
      </c>
      <c r="F856">
        <v>0</v>
      </c>
      <c r="G856">
        <v>1.36323</v>
      </c>
      <c r="I856">
        <v>1.15148</v>
      </c>
      <c r="J856">
        <v>0.1521</v>
      </c>
      <c r="K856">
        <v>1.33617</v>
      </c>
      <c r="M856">
        <v>4.19449</v>
      </c>
      <c r="N856">
        <v>1.7925</v>
      </c>
      <c r="O856">
        <v>1.1018</v>
      </c>
      <c r="Q856">
        <v>1.77173</v>
      </c>
      <c r="R856">
        <v>3.05243</v>
      </c>
      <c r="S856">
        <v>0.3505</v>
      </c>
      <c r="U856">
        <v>0.48971</v>
      </c>
      <c r="V856">
        <v>0.1008</v>
      </c>
      <c r="W856">
        <v>0.2228</v>
      </c>
    </row>
    <row r="857" spans="5:23" ht="12.75">
      <c r="E857">
        <v>0.5016</v>
      </c>
      <c r="F857">
        <v>1.4882</v>
      </c>
      <c r="G857">
        <v>0.00529</v>
      </c>
      <c r="I857">
        <v>0.21273</v>
      </c>
      <c r="J857">
        <v>0.0113</v>
      </c>
      <c r="K857">
        <v>0.88162</v>
      </c>
      <c r="M857">
        <v>1.79251</v>
      </c>
      <c r="N857">
        <v>0.2262</v>
      </c>
      <c r="O857">
        <v>1.6294</v>
      </c>
      <c r="Q857">
        <v>0.53838</v>
      </c>
      <c r="R857">
        <v>0.50754</v>
      </c>
      <c r="S857">
        <v>0.1217</v>
      </c>
      <c r="U857">
        <v>1.78484</v>
      </c>
      <c r="V857">
        <v>1.0726</v>
      </c>
      <c r="W857">
        <v>0.5956</v>
      </c>
    </row>
    <row r="858" spans="5:23" ht="12.75">
      <c r="E858">
        <v>1.6116</v>
      </c>
      <c r="F858">
        <v>1.8697</v>
      </c>
      <c r="G858">
        <v>1.16608</v>
      </c>
      <c r="I858">
        <v>0.22499</v>
      </c>
      <c r="J858">
        <v>0.083</v>
      </c>
      <c r="K858">
        <v>0.67625</v>
      </c>
      <c r="M858">
        <v>1.68181</v>
      </c>
      <c r="N858">
        <v>3.8745</v>
      </c>
      <c r="O858">
        <v>1.0067</v>
      </c>
      <c r="Q858">
        <v>0.89125</v>
      </c>
      <c r="R858">
        <v>0.36132</v>
      </c>
      <c r="S858">
        <v>0.7891</v>
      </c>
      <c r="U858">
        <v>1.90779</v>
      </c>
      <c r="V858">
        <v>2.248</v>
      </c>
      <c r="W858">
        <v>0.22984</v>
      </c>
    </row>
    <row r="859" spans="5:23" ht="12.75">
      <c r="E859">
        <v>1.2859</v>
      </c>
      <c r="F859">
        <v>0.2947</v>
      </c>
      <c r="G859">
        <v>2.53942</v>
      </c>
      <c r="I859">
        <v>0.74436</v>
      </c>
      <c r="J859">
        <v>4.3175</v>
      </c>
      <c r="K859">
        <v>0.20145</v>
      </c>
      <c r="M859">
        <v>0.80227</v>
      </c>
      <c r="N859">
        <v>0.4333</v>
      </c>
      <c r="O859">
        <v>0.4539</v>
      </c>
      <c r="Q859">
        <v>2.88005</v>
      </c>
      <c r="R859">
        <v>0.22475</v>
      </c>
      <c r="S859">
        <v>0.3469</v>
      </c>
      <c r="U859">
        <v>1.0574</v>
      </c>
      <c r="V859">
        <v>1.0352</v>
      </c>
      <c r="W859">
        <v>0.29856</v>
      </c>
    </row>
    <row r="860" spans="5:23" ht="12.75">
      <c r="E860">
        <v>0.7047</v>
      </c>
      <c r="F860">
        <v>0.1008</v>
      </c>
      <c r="G860">
        <v>0.00531</v>
      </c>
      <c r="I860">
        <v>0.2798</v>
      </c>
      <c r="J860">
        <v>0.0277</v>
      </c>
      <c r="K860">
        <v>0.50737</v>
      </c>
      <c r="M860">
        <v>0.74948</v>
      </c>
      <c r="N860">
        <v>0.357</v>
      </c>
      <c r="O860">
        <v>0.5894</v>
      </c>
      <c r="Q860">
        <v>0.68678</v>
      </c>
      <c r="R860">
        <v>3.5539</v>
      </c>
      <c r="S860">
        <v>0.5203</v>
      </c>
      <c r="U860">
        <v>0.48522</v>
      </c>
      <c r="V860">
        <v>0.0147</v>
      </c>
      <c r="W860">
        <v>0.32722</v>
      </c>
    </row>
    <row r="861" spans="5:23" ht="12.75">
      <c r="E861">
        <v>0.681</v>
      </c>
      <c r="F861">
        <v>0.9545</v>
      </c>
      <c r="G861">
        <v>0.15457</v>
      </c>
      <c r="I861">
        <v>0.11371</v>
      </c>
      <c r="J861">
        <v>0</v>
      </c>
      <c r="K861">
        <v>1.12382</v>
      </c>
      <c r="M861">
        <v>1.62729</v>
      </c>
      <c r="N861">
        <v>0.001</v>
      </c>
      <c r="O861">
        <v>0.89</v>
      </c>
      <c r="Q861">
        <v>2.03466</v>
      </c>
      <c r="R861">
        <v>0.07037</v>
      </c>
      <c r="S861">
        <v>0.513</v>
      </c>
      <c r="U861">
        <v>3.52236</v>
      </c>
      <c r="V861">
        <v>0.7828</v>
      </c>
      <c r="W861">
        <v>5.65205</v>
      </c>
    </row>
    <row r="862" spans="5:23" ht="12.75">
      <c r="E862">
        <v>2.1575</v>
      </c>
      <c r="F862">
        <v>0.4757</v>
      </c>
      <c r="G862">
        <v>1.85926</v>
      </c>
      <c r="I862">
        <v>0.52325</v>
      </c>
      <c r="J862">
        <v>0.5756</v>
      </c>
      <c r="K862">
        <v>1.31288</v>
      </c>
      <c r="M862">
        <v>1.77812</v>
      </c>
      <c r="N862">
        <v>0.1866</v>
      </c>
      <c r="O862">
        <v>0.0411</v>
      </c>
      <c r="Q862">
        <v>0.03307</v>
      </c>
      <c r="R862">
        <v>0.3002</v>
      </c>
      <c r="S862">
        <v>0.9584</v>
      </c>
      <c r="U862">
        <v>0.81262</v>
      </c>
      <c r="V862">
        <v>0.4089</v>
      </c>
      <c r="W862">
        <v>0.14447</v>
      </c>
    </row>
    <row r="863" spans="5:23" ht="12.75">
      <c r="E863">
        <v>3.3164</v>
      </c>
      <c r="F863">
        <v>0.9127</v>
      </c>
      <c r="G863">
        <v>1.081</v>
      </c>
      <c r="I863">
        <v>0.64061</v>
      </c>
      <c r="J863">
        <v>0.184</v>
      </c>
      <c r="K863">
        <v>0.77365</v>
      </c>
      <c r="M863">
        <v>0.60679</v>
      </c>
      <c r="N863">
        <v>1.3703</v>
      </c>
      <c r="O863">
        <v>0.5303</v>
      </c>
      <c r="Q863">
        <v>0.06127</v>
      </c>
      <c r="R863">
        <v>0.17677</v>
      </c>
      <c r="S863">
        <v>0.2429</v>
      </c>
      <c r="U863">
        <v>2.16203</v>
      </c>
      <c r="V863">
        <v>0.2199</v>
      </c>
      <c r="W863">
        <v>0.40729</v>
      </c>
    </row>
    <row r="864" spans="5:23" ht="12.75">
      <c r="E864">
        <v>0.6362</v>
      </c>
      <c r="F864">
        <v>0.0752</v>
      </c>
      <c r="G864">
        <v>0.51385</v>
      </c>
      <c r="I864">
        <v>0.41857</v>
      </c>
      <c r="J864">
        <v>2.3796</v>
      </c>
      <c r="K864">
        <v>0.30149</v>
      </c>
      <c r="M864">
        <v>0.20544</v>
      </c>
      <c r="N864">
        <v>0.6088</v>
      </c>
      <c r="O864">
        <v>0.926</v>
      </c>
      <c r="Q864">
        <v>0.35136</v>
      </c>
      <c r="R864">
        <v>0.02751</v>
      </c>
      <c r="S864">
        <v>0.2596</v>
      </c>
      <c r="U864">
        <v>0.96017</v>
      </c>
      <c r="V864">
        <v>0.0002</v>
      </c>
      <c r="W864">
        <v>0.46222</v>
      </c>
    </row>
    <row r="865" spans="5:23" ht="12.75">
      <c r="E865">
        <v>0.3068</v>
      </c>
      <c r="F865">
        <v>0.1001</v>
      </c>
      <c r="G865">
        <v>0.21463</v>
      </c>
      <c r="I865">
        <v>0.93292</v>
      </c>
      <c r="J865">
        <v>0.6627</v>
      </c>
      <c r="K865">
        <v>0.39925</v>
      </c>
      <c r="M865">
        <v>0.70287</v>
      </c>
      <c r="N865">
        <v>0.3323</v>
      </c>
      <c r="O865">
        <v>0.0898</v>
      </c>
      <c r="Q865">
        <v>0.14177</v>
      </c>
      <c r="R865">
        <v>0.52076</v>
      </c>
      <c r="S865">
        <v>0.0581</v>
      </c>
      <c r="U865">
        <v>0.23072</v>
      </c>
      <c r="V865">
        <v>0.6911</v>
      </c>
      <c r="W865">
        <v>2.31514</v>
      </c>
    </row>
    <row r="866" spans="5:23" ht="12.75">
      <c r="E866">
        <v>0.0672</v>
      </c>
      <c r="F866">
        <v>0.4534</v>
      </c>
      <c r="G866">
        <v>1.16117</v>
      </c>
      <c r="I866">
        <v>0.50994</v>
      </c>
      <c r="J866">
        <v>0.0287</v>
      </c>
      <c r="K866">
        <v>1.33479</v>
      </c>
      <c r="M866">
        <v>0.25713</v>
      </c>
      <c r="N866">
        <v>0.0002</v>
      </c>
      <c r="O866">
        <v>0.2113</v>
      </c>
      <c r="Q866">
        <v>0.47301</v>
      </c>
      <c r="R866">
        <v>0.15718</v>
      </c>
      <c r="S866">
        <v>0.698</v>
      </c>
      <c r="U866">
        <v>0.93857</v>
      </c>
      <c r="V866">
        <v>0.0283</v>
      </c>
      <c r="W866">
        <v>0.43217</v>
      </c>
    </row>
    <row r="867" spans="5:23" ht="12.75">
      <c r="E867">
        <v>1.6102</v>
      </c>
      <c r="F867">
        <v>0.0102</v>
      </c>
      <c r="G867">
        <v>5.83861</v>
      </c>
      <c r="I867">
        <v>4.19195</v>
      </c>
      <c r="J867">
        <v>6.2053</v>
      </c>
      <c r="K867">
        <v>3.09332</v>
      </c>
      <c r="M867">
        <v>2.02775</v>
      </c>
      <c r="N867">
        <v>0.0119</v>
      </c>
      <c r="O867">
        <v>0.4726</v>
      </c>
      <c r="Q867">
        <v>0.06819</v>
      </c>
      <c r="R867">
        <v>0.06872</v>
      </c>
      <c r="S867">
        <v>1.7882</v>
      </c>
      <c r="U867">
        <v>3.16526</v>
      </c>
      <c r="V867">
        <v>1.2264</v>
      </c>
      <c r="W867">
        <v>0.51601</v>
      </c>
    </row>
    <row r="868" spans="5:23" ht="12.75">
      <c r="E868">
        <v>2.6703</v>
      </c>
      <c r="F868">
        <v>0.3213</v>
      </c>
      <c r="G868">
        <v>0.29139</v>
      </c>
      <c r="I868">
        <v>1.23962</v>
      </c>
      <c r="J868">
        <v>1.2241</v>
      </c>
      <c r="K868">
        <v>0.65098</v>
      </c>
      <c r="M868">
        <v>1.64031</v>
      </c>
      <c r="N868">
        <v>1.1587</v>
      </c>
      <c r="O868">
        <v>0.3488</v>
      </c>
      <c r="Q868">
        <v>0.66982</v>
      </c>
      <c r="R868">
        <v>0.92651</v>
      </c>
      <c r="S868">
        <v>1.1499</v>
      </c>
      <c r="U868">
        <v>1.97648</v>
      </c>
      <c r="V868">
        <v>1.2262</v>
      </c>
      <c r="W868">
        <v>1.70039</v>
      </c>
    </row>
    <row r="869" spans="5:23" ht="12.75">
      <c r="E869">
        <v>1.3587</v>
      </c>
      <c r="F869">
        <v>0.0472</v>
      </c>
      <c r="G869">
        <v>0.86006</v>
      </c>
      <c r="I869">
        <v>0.91314</v>
      </c>
      <c r="J869">
        <v>0.1622</v>
      </c>
      <c r="K869">
        <v>1.15607</v>
      </c>
      <c r="M869">
        <v>0.49391</v>
      </c>
      <c r="N869">
        <v>1.5482</v>
      </c>
      <c r="O869">
        <v>1.1213</v>
      </c>
      <c r="Q869">
        <v>1.00081</v>
      </c>
      <c r="R869">
        <v>5.16022</v>
      </c>
      <c r="S869">
        <v>1.8669</v>
      </c>
      <c r="U869">
        <v>0.78459</v>
      </c>
      <c r="V869">
        <v>0.683</v>
      </c>
      <c r="W869">
        <v>0.33008</v>
      </c>
    </row>
    <row r="870" spans="5:23" ht="12.75">
      <c r="E870">
        <v>0.1741</v>
      </c>
      <c r="F870">
        <v>0.002</v>
      </c>
      <c r="G870">
        <v>0.21985</v>
      </c>
      <c r="I870">
        <v>0.41297</v>
      </c>
      <c r="J870">
        <v>0.6167</v>
      </c>
      <c r="K870">
        <v>1.08419</v>
      </c>
      <c r="M870">
        <v>0.70354</v>
      </c>
      <c r="N870">
        <v>2.4347</v>
      </c>
      <c r="O870">
        <v>0.0756</v>
      </c>
      <c r="Q870">
        <v>1.59084</v>
      </c>
      <c r="R870">
        <v>3.08446</v>
      </c>
      <c r="S870">
        <v>1.4078</v>
      </c>
      <c r="U870">
        <v>0.4621</v>
      </c>
      <c r="V870">
        <v>0.7943</v>
      </c>
      <c r="W870">
        <v>0.82834</v>
      </c>
    </row>
    <row r="871" spans="5:23" ht="12.75">
      <c r="E871">
        <v>1.3505</v>
      </c>
      <c r="F871">
        <v>0.0529</v>
      </c>
      <c r="G871">
        <v>0.18106</v>
      </c>
      <c r="I871">
        <v>1.63095</v>
      </c>
      <c r="J871">
        <v>0.0413</v>
      </c>
      <c r="K871">
        <v>1.01559</v>
      </c>
      <c r="M871">
        <v>1.47616</v>
      </c>
      <c r="N871">
        <v>0.8938</v>
      </c>
      <c r="O871">
        <v>0.2584</v>
      </c>
      <c r="Q871">
        <v>2.41083</v>
      </c>
      <c r="R871">
        <v>0.0631</v>
      </c>
      <c r="S871">
        <v>0.5031</v>
      </c>
      <c r="U871">
        <v>0.3294</v>
      </c>
      <c r="V871">
        <v>0.0508</v>
      </c>
      <c r="W871">
        <v>0.0886</v>
      </c>
    </row>
    <row r="872" spans="5:23" ht="12.75">
      <c r="E872">
        <v>0.1546</v>
      </c>
      <c r="F872">
        <v>1.4822</v>
      </c>
      <c r="G872">
        <v>0.2415</v>
      </c>
      <c r="I872">
        <v>0.46259</v>
      </c>
      <c r="J872">
        <v>0.4851</v>
      </c>
      <c r="K872">
        <v>0.14827</v>
      </c>
      <c r="M872">
        <v>1.40082</v>
      </c>
      <c r="N872">
        <v>0.401</v>
      </c>
      <c r="O872">
        <v>0.3817</v>
      </c>
      <c r="Q872">
        <v>0.02444</v>
      </c>
      <c r="R872">
        <v>0.09957</v>
      </c>
      <c r="S872">
        <v>0.3568</v>
      </c>
      <c r="U872">
        <v>1.1012</v>
      </c>
      <c r="V872">
        <v>1.4501</v>
      </c>
      <c r="W872">
        <v>0.13031</v>
      </c>
    </row>
    <row r="873" spans="5:23" ht="12.75">
      <c r="E873">
        <v>0.1169</v>
      </c>
      <c r="F873">
        <v>7.6377</v>
      </c>
      <c r="G873">
        <v>2.73824</v>
      </c>
      <c r="I873">
        <v>0.856</v>
      </c>
      <c r="J873">
        <v>0.6572</v>
      </c>
      <c r="K873">
        <v>2.51115</v>
      </c>
      <c r="M873">
        <v>2.16476</v>
      </c>
      <c r="N873">
        <v>0.1296</v>
      </c>
      <c r="O873">
        <v>0.5276</v>
      </c>
      <c r="Q873">
        <v>1.83525</v>
      </c>
      <c r="R873">
        <v>0.20525</v>
      </c>
      <c r="S873">
        <v>0.7132</v>
      </c>
      <c r="U873">
        <v>0.30992</v>
      </c>
      <c r="V873">
        <v>3.1216</v>
      </c>
      <c r="W873">
        <v>0.31148</v>
      </c>
    </row>
    <row r="874" spans="5:23" ht="12.75">
      <c r="E874">
        <v>0.2344</v>
      </c>
      <c r="F874">
        <v>0.6324</v>
      </c>
      <c r="G874">
        <v>0.8616</v>
      </c>
      <c r="I874">
        <v>2.00083</v>
      </c>
      <c r="J874">
        <v>2.2217</v>
      </c>
      <c r="K874">
        <v>0.43529</v>
      </c>
      <c r="M874">
        <v>2.25159</v>
      </c>
      <c r="N874">
        <v>0.055</v>
      </c>
      <c r="O874">
        <v>0.4215</v>
      </c>
      <c r="Q874">
        <v>0.71112</v>
      </c>
      <c r="R874">
        <v>0.68499</v>
      </c>
      <c r="S874">
        <v>0.4857</v>
      </c>
      <c r="U874">
        <v>0.37394</v>
      </c>
      <c r="V874">
        <v>0.6183</v>
      </c>
      <c r="W874">
        <v>0.09884</v>
      </c>
    </row>
    <row r="875" spans="5:23" ht="12.75">
      <c r="E875">
        <v>4.7658</v>
      </c>
      <c r="F875">
        <v>1.9118</v>
      </c>
      <c r="G875">
        <v>6.45383</v>
      </c>
      <c r="I875">
        <v>0.15641</v>
      </c>
      <c r="J875">
        <v>0.9659</v>
      </c>
      <c r="K875">
        <v>1.01176</v>
      </c>
      <c r="M875">
        <v>0.75946</v>
      </c>
      <c r="N875">
        <v>0.5573</v>
      </c>
      <c r="O875">
        <v>1.3492</v>
      </c>
      <c r="Q875">
        <v>1.70001</v>
      </c>
      <c r="R875">
        <v>0.00405</v>
      </c>
      <c r="S875">
        <v>2.0797</v>
      </c>
      <c r="U875">
        <v>0.63469</v>
      </c>
      <c r="V875">
        <v>1.2634</v>
      </c>
      <c r="W875">
        <v>0.53795</v>
      </c>
    </row>
    <row r="876" spans="5:23" ht="12.75">
      <c r="E876">
        <v>0.1298</v>
      </c>
      <c r="F876">
        <v>3.5992</v>
      </c>
      <c r="G876">
        <v>1.43647</v>
      </c>
      <c r="I876">
        <v>0.13718</v>
      </c>
      <c r="J876">
        <v>0.0656</v>
      </c>
      <c r="K876">
        <v>0.42266</v>
      </c>
      <c r="M876">
        <v>0.24816</v>
      </c>
      <c r="N876">
        <v>8.6712</v>
      </c>
      <c r="O876">
        <v>0.9312</v>
      </c>
      <c r="Q876">
        <v>0.1595</v>
      </c>
      <c r="R876">
        <v>0.68631</v>
      </c>
      <c r="S876">
        <v>0.0615</v>
      </c>
      <c r="U876">
        <v>2.32493</v>
      </c>
      <c r="V876">
        <v>0.1643</v>
      </c>
      <c r="W876">
        <v>0.12586</v>
      </c>
    </row>
    <row r="877" spans="5:23" ht="12.75">
      <c r="E877">
        <v>1.5387</v>
      </c>
      <c r="F877">
        <v>0.7548</v>
      </c>
      <c r="G877">
        <v>3.73185</v>
      </c>
      <c r="I877">
        <v>0.258</v>
      </c>
      <c r="J877">
        <v>0.0123</v>
      </c>
      <c r="K877">
        <v>3.25679</v>
      </c>
      <c r="M877">
        <v>0.18094</v>
      </c>
      <c r="N877">
        <v>0.0036</v>
      </c>
      <c r="O877">
        <v>0.0488</v>
      </c>
      <c r="Q877">
        <v>0.33723</v>
      </c>
      <c r="R877">
        <v>3.28223</v>
      </c>
      <c r="S877">
        <v>1.7053</v>
      </c>
      <c r="U877">
        <v>1.3888</v>
      </c>
      <c r="V877">
        <v>0.1144</v>
      </c>
      <c r="W877">
        <v>0.27738</v>
      </c>
    </row>
    <row r="878" spans="5:23" ht="12.75">
      <c r="E878">
        <v>1.1754</v>
      </c>
      <c r="F878">
        <v>0.2127</v>
      </c>
      <c r="G878">
        <v>0.43413</v>
      </c>
      <c r="I878">
        <v>1.24858</v>
      </c>
      <c r="J878">
        <v>3.596</v>
      </c>
      <c r="K878">
        <v>1.86854</v>
      </c>
      <c r="M878">
        <v>0.26255</v>
      </c>
      <c r="N878">
        <v>2.5856</v>
      </c>
      <c r="O878">
        <v>1.0548</v>
      </c>
      <c r="Q878">
        <v>2.32863</v>
      </c>
      <c r="R878">
        <v>4.64278</v>
      </c>
      <c r="S878">
        <v>1.2187</v>
      </c>
      <c r="U878">
        <v>0.56378</v>
      </c>
      <c r="V878">
        <v>0.0446</v>
      </c>
      <c r="W878">
        <v>0.04389</v>
      </c>
    </row>
    <row r="879" spans="5:23" ht="12.75">
      <c r="E879">
        <v>0.2468</v>
      </c>
      <c r="F879">
        <v>3.0476</v>
      </c>
      <c r="G879">
        <v>1.28021</v>
      </c>
      <c r="I879">
        <v>0.99551</v>
      </c>
      <c r="J879">
        <v>3.0752</v>
      </c>
      <c r="K879">
        <v>0.25122</v>
      </c>
      <c r="M879">
        <v>2.36164</v>
      </c>
      <c r="N879">
        <v>2.268</v>
      </c>
      <c r="O879">
        <v>0.0351</v>
      </c>
      <c r="Q879">
        <v>1.47071</v>
      </c>
      <c r="R879">
        <v>0.40886</v>
      </c>
      <c r="S879">
        <v>0.8746</v>
      </c>
      <c r="U879">
        <v>0.15729</v>
      </c>
      <c r="V879">
        <v>0.8377</v>
      </c>
      <c r="W879">
        <v>0.69317</v>
      </c>
    </row>
    <row r="880" spans="5:23" ht="12.75">
      <c r="E880">
        <v>0.35</v>
      </c>
      <c r="F880">
        <v>0.7958</v>
      </c>
      <c r="G880">
        <v>0.99403</v>
      </c>
      <c r="I880">
        <v>0.79667</v>
      </c>
      <c r="J880">
        <v>0.3914</v>
      </c>
      <c r="K880">
        <v>0.29412</v>
      </c>
      <c r="M880">
        <v>1.43161</v>
      </c>
      <c r="N880">
        <v>2.225</v>
      </c>
      <c r="O880">
        <v>0.4087</v>
      </c>
      <c r="Q880">
        <v>0.9529</v>
      </c>
      <c r="R880">
        <v>2.68252</v>
      </c>
      <c r="S880">
        <v>3.2964</v>
      </c>
      <c r="U880">
        <v>1.85918</v>
      </c>
      <c r="V880">
        <v>0.1741</v>
      </c>
      <c r="W880">
        <v>0.06142</v>
      </c>
    </row>
    <row r="881" spans="5:23" ht="12.75">
      <c r="E881">
        <v>1.3506</v>
      </c>
      <c r="F881">
        <v>2.3633</v>
      </c>
      <c r="G881">
        <v>4.39041</v>
      </c>
      <c r="I881">
        <v>0.31313</v>
      </c>
      <c r="J881">
        <v>2.2531</v>
      </c>
      <c r="K881">
        <v>2.53999</v>
      </c>
      <c r="M881">
        <v>0.37146</v>
      </c>
      <c r="N881">
        <v>0.9916</v>
      </c>
      <c r="O881">
        <v>0.6461</v>
      </c>
      <c r="Q881">
        <v>0.79597</v>
      </c>
      <c r="R881">
        <v>0.16782</v>
      </c>
      <c r="S881">
        <v>0.0875</v>
      </c>
      <c r="U881">
        <v>2.49643</v>
      </c>
      <c r="V881">
        <v>0.6148</v>
      </c>
      <c r="W881">
        <v>0.07532</v>
      </c>
    </row>
    <row r="882" spans="5:23" ht="12.75">
      <c r="E882">
        <v>0.3383</v>
      </c>
      <c r="F882">
        <v>0.1303</v>
      </c>
      <c r="G882">
        <v>0.07345</v>
      </c>
      <c r="I882">
        <v>0.03762</v>
      </c>
      <c r="J882">
        <v>2.6298</v>
      </c>
      <c r="K882">
        <v>0.08327</v>
      </c>
      <c r="M882">
        <v>1.3148</v>
      </c>
      <c r="N882">
        <v>3.1814</v>
      </c>
      <c r="O882">
        <v>1.4648</v>
      </c>
      <c r="Q882">
        <v>0.98419</v>
      </c>
      <c r="R882">
        <v>0.73154</v>
      </c>
      <c r="S882">
        <v>1.0306</v>
      </c>
      <c r="U882">
        <v>0.55477</v>
      </c>
      <c r="V882">
        <v>11.5492</v>
      </c>
      <c r="W882">
        <v>2.1025</v>
      </c>
    </row>
    <row r="883" spans="5:23" ht="12.75">
      <c r="E883">
        <v>1.0238</v>
      </c>
      <c r="F883">
        <v>1.1913</v>
      </c>
      <c r="G883">
        <v>0.09223</v>
      </c>
      <c r="I883">
        <v>1.44075</v>
      </c>
      <c r="J883">
        <v>0.019</v>
      </c>
      <c r="K883">
        <v>0.03816</v>
      </c>
      <c r="M883">
        <v>0.75605</v>
      </c>
      <c r="N883">
        <v>0.0187</v>
      </c>
      <c r="O883">
        <v>0.2135</v>
      </c>
      <c r="Q883">
        <v>0.26867</v>
      </c>
      <c r="R883">
        <v>0.59715</v>
      </c>
      <c r="S883">
        <v>0.3256</v>
      </c>
      <c r="U883">
        <v>0.83118</v>
      </c>
      <c r="V883">
        <v>1.3434</v>
      </c>
      <c r="W883">
        <v>0.51282</v>
      </c>
    </row>
    <row r="884" spans="5:23" ht="12.75">
      <c r="E884">
        <v>0.573</v>
      </c>
      <c r="F884">
        <v>0.2798</v>
      </c>
      <c r="G884">
        <v>0.03449</v>
      </c>
      <c r="I884">
        <v>0.46249</v>
      </c>
      <c r="J884">
        <v>0.0838</v>
      </c>
      <c r="K884">
        <v>0.69928</v>
      </c>
      <c r="M884">
        <v>0.21439</v>
      </c>
      <c r="N884">
        <v>0.8231</v>
      </c>
      <c r="O884">
        <v>0.1504</v>
      </c>
      <c r="Q884">
        <v>0.2157</v>
      </c>
      <c r="R884">
        <v>0.00807</v>
      </c>
      <c r="S884">
        <v>0.0288</v>
      </c>
      <c r="U884">
        <v>2.24171</v>
      </c>
      <c r="V884">
        <v>1.3504</v>
      </c>
      <c r="W884">
        <v>0.04371</v>
      </c>
    </row>
    <row r="885" spans="5:23" ht="12.75">
      <c r="E885">
        <v>0.1381</v>
      </c>
      <c r="F885">
        <v>1.6412</v>
      </c>
      <c r="G885">
        <v>1.69443</v>
      </c>
      <c r="I885">
        <v>0.21263</v>
      </c>
      <c r="J885">
        <v>0.0116</v>
      </c>
      <c r="K885">
        <v>1.42899</v>
      </c>
      <c r="M885">
        <v>0.37976</v>
      </c>
      <c r="N885">
        <v>0.0058</v>
      </c>
      <c r="O885">
        <v>1.014</v>
      </c>
      <c r="Q885">
        <v>0.39274</v>
      </c>
      <c r="R885">
        <v>4.10979</v>
      </c>
      <c r="S885">
        <v>0.557</v>
      </c>
      <c r="U885">
        <v>0.24945</v>
      </c>
      <c r="V885">
        <v>0.7385</v>
      </c>
      <c r="W885">
        <v>0.99269</v>
      </c>
    </row>
    <row r="886" spans="5:23" ht="12.75">
      <c r="E886">
        <v>0.4394</v>
      </c>
      <c r="F886">
        <v>2.4722</v>
      </c>
      <c r="G886">
        <v>0.768</v>
      </c>
      <c r="I886">
        <v>1.51955</v>
      </c>
      <c r="J886">
        <v>2.116</v>
      </c>
      <c r="K886">
        <v>0.14606</v>
      </c>
      <c r="M886">
        <v>1.87598</v>
      </c>
      <c r="N886">
        <v>0.1059</v>
      </c>
      <c r="O886">
        <v>0.2509</v>
      </c>
      <c r="Q886">
        <v>0.35443</v>
      </c>
      <c r="R886">
        <v>1.00106</v>
      </c>
      <c r="S886">
        <v>0.0653</v>
      </c>
      <c r="U886">
        <v>0.16664</v>
      </c>
      <c r="V886">
        <v>0.1944</v>
      </c>
      <c r="W886">
        <v>0.81634</v>
      </c>
    </row>
    <row r="887" spans="5:23" ht="12.75">
      <c r="E887">
        <v>0.7253</v>
      </c>
      <c r="F887">
        <v>2.5881</v>
      </c>
      <c r="G887">
        <v>0.05192</v>
      </c>
      <c r="I887">
        <v>2.86692</v>
      </c>
      <c r="J887">
        <v>0.2036</v>
      </c>
      <c r="K887">
        <v>3.96863</v>
      </c>
      <c r="M887">
        <v>0.2159</v>
      </c>
      <c r="N887">
        <v>0.0801</v>
      </c>
      <c r="O887">
        <v>2.7808</v>
      </c>
      <c r="Q887">
        <v>0.57274</v>
      </c>
      <c r="R887">
        <v>0.92398</v>
      </c>
      <c r="S887">
        <v>0.2485</v>
      </c>
      <c r="U887">
        <v>0.6607</v>
      </c>
      <c r="V887">
        <v>0.0021</v>
      </c>
      <c r="W887">
        <v>0.12057</v>
      </c>
    </row>
    <row r="888" spans="5:23" ht="12.75">
      <c r="E888">
        <v>0.4039</v>
      </c>
      <c r="F888">
        <v>0.2074</v>
      </c>
      <c r="G888">
        <v>0.49492</v>
      </c>
      <c r="I888">
        <v>0.30393</v>
      </c>
      <c r="J888">
        <v>0.4872</v>
      </c>
      <c r="K888">
        <v>1.68265</v>
      </c>
      <c r="M888">
        <v>2.37759</v>
      </c>
      <c r="N888">
        <v>3.6216</v>
      </c>
      <c r="O888">
        <v>0.9542</v>
      </c>
      <c r="Q888">
        <v>0.06858</v>
      </c>
      <c r="R888">
        <v>0.87394</v>
      </c>
      <c r="S888">
        <v>1.029</v>
      </c>
      <c r="U888">
        <v>1.48913</v>
      </c>
      <c r="V888">
        <v>1.2384</v>
      </c>
      <c r="W888">
        <v>1.59604</v>
      </c>
    </row>
    <row r="889" spans="5:23" ht="12.75">
      <c r="E889">
        <v>0.3055</v>
      </c>
      <c r="F889">
        <v>0.5231</v>
      </c>
      <c r="G889">
        <v>0.01549</v>
      </c>
      <c r="I889">
        <v>0.69966</v>
      </c>
      <c r="J889">
        <v>0.174</v>
      </c>
      <c r="K889">
        <v>1.21212</v>
      </c>
      <c r="M889">
        <v>0.9541</v>
      </c>
      <c r="N889">
        <v>0.3079</v>
      </c>
      <c r="O889">
        <v>2.4282</v>
      </c>
      <c r="Q889">
        <v>1.11385</v>
      </c>
      <c r="R889">
        <v>0.00094</v>
      </c>
      <c r="S889">
        <v>0.4515</v>
      </c>
      <c r="U889">
        <v>0.7302</v>
      </c>
      <c r="V889">
        <v>0.0478</v>
      </c>
      <c r="W889">
        <v>1.88853</v>
      </c>
    </row>
    <row r="890" spans="5:23" ht="12.75">
      <c r="E890">
        <v>0.141</v>
      </c>
      <c r="F890">
        <v>0.3434</v>
      </c>
      <c r="G890">
        <v>1.57734</v>
      </c>
      <c r="I890">
        <v>2.27134</v>
      </c>
      <c r="J890">
        <v>2.6818</v>
      </c>
      <c r="K890">
        <v>4.01568</v>
      </c>
      <c r="M890">
        <v>2.57287</v>
      </c>
      <c r="N890">
        <v>0.0904</v>
      </c>
      <c r="O890">
        <v>0.7896</v>
      </c>
      <c r="Q890">
        <v>2.39668</v>
      </c>
      <c r="R890">
        <v>0.42068</v>
      </c>
      <c r="S890">
        <v>0.7968</v>
      </c>
      <c r="U890">
        <v>2.27652</v>
      </c>
      <c r="V890">
        <v>1.9842</v>
      </c>
      <c r="W890">
        <v>0.86099</v>
      </c>
    </row>
    <row r="891" spans="5:23" ht="12.75">
      <c r="E891">
        <v>0.4891</v>
      </c>
      <c r="F891">
        <v>0.7999</v>
      </c>
      <c r="G891">
        <v>1.00019</v>
      </c>
      <c r="I891">
        <v>0.18042</v>
      </c>
      <c r="J891">
        <v>0.4899</v>
      </c>
      <c r="K891">
        <v>1.96667</v>
      </c>
      <c r="M891">
        <v>0.31934</v>
      </c>
      <c r="N891">
        <v>2.377</v>
      </c>
      <c r="O891">
        <v>1.5615</v>
      </c>
      <c r="Q891">
        <v>0.72694</v>
      </c>
      <c r="R891">
        <v>0.28636</v>
      </c>
      <c r="S891">
        <v>0.5299</v>
      </c>
      <c r="U891">
        <v>0.12751</v>
      </c>
      <c r="V891">
        <v>0.0037</v>
      </c>
      <c r="W891">
        <v>0.77063</v>
      </c>
    </row>
    <row r="892" spans="5:23" ht="12.75">
      <c r="E892">
        <v>1.3531</v>
      </c>
      <c r="F892">
        <v>0.1776</v>
      </c>
      <c r="G892">
        <v>1.16022</v>
      </c>
      <c r="I892">
        <v>0.17986</v>
      </c>
      <c r="J892">
        <v>0.0056</v>
      </c>
      <c r="K892">
        <v>0.19135</v>
      </c>
      <c r="M892">
        <v>0.78052</v>
      </c>
      <c r="N892">
        <v>3.939</v>
      </c>
      <c r="O892">
        <v>1.3738</v>
      </c>
      <c r="Q892">
        <v>0.09302</v>
      </c>
      <c r="R892">
        <v>0.70743</v>
      </c>
      <c r="S892">
        <v>0.9654</v>
      </c>
      <c r="U892">
        <v>0.9242</v>
      </c>
      <c r="V892">
        <v>0.0021</v>
      </c>
      <c r="W892">
        <v>0.55129</v>
      </c>
    </row>
    <row r="893" spans="5:23" ht="12.75">
      <c r="E893">
        <v>0.3121</v>
      </c>
      <c r="F893">
        <v>0.011</v>
      </c>
      <c r="G893">
        <v>0.01642</v>
      </c>
      <c r="I893">
        <v>0.54535</v>
      </c>
      <c r="J893">
        <v>0.4481</v>
      </c>
      <c r="K893">
        <v>3.09397</v>
      </c>
      <c r="M893">
        <v>1.17817</v>
      </c>
      <c r="N893">
        <v>0.9562</v>
      </c>
      <c r="O893">
        <v>0.6138</v>
      </c>
      <c r="Q893">
        <v>1.39783</v>
      </c>
      <c r="R893">
        <v>0.91588</v>
      </c>
      <c r="S893">
        <v>0.0912</v>
      </c>
      <c r="U893">
        <v>0.67142</v>
      </c>
      <c r="V893">
        <v>0.2077</v>
      </c>
      <c r="W893">
        <v>2.22565</v>
      </c>
    </row>
    <row r="894" spans="5:23" ht="12.75">
      <c r="E894">
        <v>0.4013</v>
      </c>
      <c r="F894">
        <v>1.136</v>
      </c>
      <c r="G894">
        <v>1.01951</v>
      </c>
      <c r="I894">
        <v>0.1146</v>
      </c>
      <c r="J894">
        <v>0.0083</v>
      </c>
      <c r="K894">
        <v>0.99498</v>
      </c>
      <c r="M894">
        <v>0.37123</v>
      </c>
      <c r="N894">
        <v>0.4517</v>
      </c>
      <c r="O894">
        <v>0.7506</v>
      </c>
      <c r="Q894">
        <v>0.28214</v>
      </c>
      <c r="R894">
        <v>0.01497</v>
      </c>
      <c r="S894">
        <v>1.127</v>
      </c>
      <c r="U894">
        <v>0.74549</v>
      </c>
      <c r="V894">
        <v>0.3167</v>
      </c>
      <c r="W894">
        <v>0.20411</v>
      </c>
    </row>
    <row r="895" spans="5:23" ht="12.75">
      <c r="E895">
        <v>1.5938</v>
      </c>
      <c r="F895">
        <v>0.4052</v>
      </c>
      <c r="G895">
        <v>5.29862</v>
      </c>
      <c r="I895">
        <v>0.32273</v>
      </c>
      <c r="J895">
        <v>0.5924</v>
      </c>
      <c r="K895">
        <v>0.05193</v>
      </c>
      <c r="M895">
        <v>0.79961</v>
      </c>
      <c r="N895">
        <v>0.0037</v>
      </c>
      <c r="O895">
        <v>0.1363</v>
      </c>
      <c r="Q895">
        <v>0.12859</v>
      </c>
      <c r="R895">
        <v>1.87341</v>
      </c>
      <c r="S895">
        <v>0.034</v>
      </c>
      <c r="U895">
        <v>2.53236</v>
      </c>
      <c r="V895">
        <v>0.4193</v>
      </c>
      <c r="W895">
        <v>0.5628</v>
      </c>
    </row>
    <row r="896" spans="5:23" ht="12.75">
      <c r="E896">
        <v>1.7365</v>
      </c>
      <c r="F896">
        <v>0.0199</v>
      </c>
      <c r="G896">
        <v>1.1519</v>
      </c>
      <c r="I896">
        <v>0.29392</v>
      </c>
      <c r="J896">
        <v>0.1004</v>
      </c>
      <c r="K896">
        <v>0.31624</v>
      </c>
      <c r="M896">
        <v>0.29154</v>
      </c>
      <c r="N896">
        <v>0.1776</v>
      </c>
      <c r="O896">
        <v>0.1359</v>
      </c>
      <c r="Q896">
        <v>1.59105</v>
      </c>
      <c r="R896">
        <v>1.20908</v>
      </c>
      <c r="S896">
        <v>0.7827</v>
      </c>
      <c r="U896">
        <v>0.95473</v>
      </c>
      <c r="V896">
        <v>2.1173</v>
      </c>
      <c r="W896">
        <v>0.09927</v>
      </c>
    </row>
    <row r="897" spans="5:23" ht="12.75">
      <c r="E897">
        <v>0.3798</v>
      </c>
      <c r="F897">
        <v>0.664</v>
      </c>
      <c r="G897">
        <v>1.0089</v>
      </c>
      <c r="I897">
        <v>0.8712</v>
      </c>
      <c r="J897">
        <v>0.0706</v>
      </c>
      <c r="K897">
        <v>1.75827</v>
      </c>
      <c r="M897">
        <v>0.00916</v>
      </c>
      <c r="N897">
        <v>0.152</v>
      </c>
      <c r="O897">
        <v>0.2243</v>
      </c>
      <c r="Q897">
        <v>0.29039</v>
      </c>
      <c r="R897">
        <v>0.33253</v>
      </c>
      <c r="S897">
        <v>0.5211</v>
      </c>
      <c r="U897">
        <v>0.97824</v>
      </c>
      <c r="V897">
        <v>1.0809</v>
      </c>
      <c r="W897">
        <v>1.62862</v>
      </c>
    </row>
    <row r="898" spans="5:23" ht="12.75">
      <c r="E898">
        <v>1.9187</v>
      </c>
      <c r="F898">
        <v>0.217</v>
      </c>
      <c r="G898">
        <v>0.26528</v>
      </c>
      <c r="I898">
        <v>1.42281</v>
      </c>
      <c r="J898">
        <v>0.0117</v>
      </c>
      <c r="K898">
        <v>0.57589</v>
      </c>
      <c r="M898">
        <v>0.30794</v>
      </c>
      <c r="N898">
        <v>1.947</v>
      </c>
      <c r="O898">
        <v>0.2833</v>
      </c>
      <c r="Q898">
        <v>0.47867</v>
      </c>
      <c r="R898">
        <v>1.28004</v>
      </c>
      <c r="S898">
        <v>0.2806</v>
      </c>
      <c r="U898">
        <v>0.74086</v>
      </c>
      <c r="V898">
        <v>0.1078</v>
      </c>
      <c r="W898">
        <v>1.90141</v>
      </c>
    </row>
    <row r="899" spans="5:23" ht="12.75">
      <c r="E899">
        <v>0.0004</v>
      </c>
      <c r="F899">
        <v>0.2501</v>
      </c>
      <c r="G899">
        <v>0.77347</v>
      </c>
      <c r="I899">
        <v>0.8733</v>
      </c>
      <c r="J899">
        <v>0.1084</v>
      </c>
      <c r="K899">
        <v>1.94064</v>
      </c>
      <c r="M899">
        <v>1.02739</v>
      </c>
      <c r="N899">
        <v>4.4053</v>
      </c>
      <c r="O899">
        <v>0.9573</v>
      </c>
      <c r="Q899">
        <v>1.88221</v>
      </c>
      <c r="R899">
        <v>0.15145</v>
      </c>
      <c r="S899">
        <v>0.4828</v>
      </c>
      <c r="U899">
        <v>1.59141</v>
      </c>
      <c r="V899">
        <v>0.4956</v>
      </c>
      <c r="W899">
        <v>0.89332</v>
      </c>
    </row>
    <row r="900" spans="5:23" ht="12.75">
      <c r="E900">
        <v>1.2078</v>
      </c>
      <c r="F900">
        <v>6.4543</v>
      </c>
      <c r="G900">
        <v>1.20375</v>
      </c>
      <c r="I900">
        <v>1.11289</v>
      </c>
      <c r="J900">
        <v>1.8594</v>
      </c>
      <c r="K900">
        <v>0.80274</v>
      </c>
      <c r="M900">
        <v>2.26413</v>
      </c>
      <c r="N900">
        <v>0.0618</v>
      </c>
      <c r="O900">
        <v>0.0524</v>
      </c>
      <c r="Q900">
        <v>0.51717</v>
      </c>
      <c r="R900">
        <v>0.60342</v>
      </c>
      <c r="S900">
        <v>0.3666</v>
      </c>
      <c r="U900">
        <v>1.00463</v>
      </c>
      <c r="V900">
        <v>3.864</v>
      </c>
      <c r="W900">
        <v>0.59413</v>
      </c>
    </row>
    <row r="901" spans="5:23" ht="12.75">
      <c r="E901">
        <v>0.8377</v>
      </c>
      <c r="F901">
        <v>0.3421</v>
      </c>
      <c r="G901">
        <v>0.77551</v>
      </c>
      <c r="I901">
        <v>0.60608</v>
      </c>
      <c r="J901">
        <v>0.3765</v>
      </c>
      <c r="K901">
        <v>2.28166</v>
      </c>
      <c r="M901">
        <v>1.24944</v>
      </c>
      <c r="N901">
        <v>0.0336</v>
      </c>
      <c r="O901">
        <v>0.1109</v>
      </c>
      <c r="Q901">
        <v>1.96243</v>
      </c>
      <c r="R901">
        <v>1.03288</v>
      </c>
      <c r="S901">
        <v>1.1575</v>
      </c>
      <c r="U901">
        <v>0.28621</v>
      </c>
      <c r="V901">
        <v>0.1106</v>
      </c>
      <c r="W901">
        <v>0.41541</v>
      </c>
    </row>
    <row r="902" spans="5:23" ht="12.75">
      <c r="E902">
        <v>0.1405</v>
      </c>
      <c r="F902">
        <v>0.0845</v>
      </c>
      <c r="G902">
        <v>1.25932</v>
      </c>
      <c r="I902">
        <v>0.68914</v>
      </c>
      <c r="J902">
        <v>0.7704</v>
      </c>
      <c r="K902">
        <v>1.77139</v>
      </c>
      <c r="M902">
        <v>0.05243</v>
      </c>
      <c r="N902">
        <v>0.1533</v>
      </c>
      <c r="O902">
        <v>0.4149</v>
      </c>
      <c r="Q902">
        <v>1.23936</v>
      </c>
      <c r="R902">
        <v>0.28732</v>
      </c>
      <c r="S902">
        <v>0.1128</v>
      </c>
      <c r="U902">
        <v>0.07219</v>
      </c>
      <c r="V902">
        <v>0.0291</v>
      </c>
      <c r="W902">
        <v>2.1247</v>
      </c>
    </row>
    <row r="903" spans="5:23" ht="12.75">
      <c r="E903">
        <v>1.1938</v>
      </c>
      <c r="F903">
        <v>5.5399</v>
      </c>
      <c r="G903">
        <v>0.61134</v>
      </c>
      <c r="I903">
        <v>0.43929</v>
      </c>
      <c r="J903">
        <v>0.0924</v>
      </c>
      <c r="K903">
        <v>0.59322</v>
      </c>
      <c r="M903">
        <v>0.42164</v>
      </c>
      <c r="N903">
        <v>0.0674</v>
      </c>
      <c r="O903">
        <v>0.8935</v>
      </c>
      <c r="Q903">
        <v>4.98958</v>
      </c>
      <c r="R903">
        <v>0.03189</v>
      </c>
      <c r="S903">
        <v>0.0119</v>
      </c>
      <c r="U903">
        <v>2.46142</v>
      </c>
      <c r="V903">
        <v>0.4575</v>
      </c>
      <c r="W903">
        <v>0.36971</v>
      </c>
    </row>
    <row r="904" spans="5:23" ht="12.75">
      <c r="E904">
        <v>1.6871</v>
      </c>
      <c r="F904">
        <v>0.055</v>
      </c>
      <c r="G904">
        <v>0.98397</v>
      </c>
      <c r="I904">
        <v>2.90034</v>
      </c>
      <c r="J904">
        <v>0.0822</v>
      </c>
      <c r="K904">
        <v>0.86805</v>
      </c>
      <c r="M904">
        <v>0.08722</v>
      </c>
      <c r="N904">
        <v>0.1366</v>
      </c>
      <c r="O904">
        <v>1.6576</v>
      </c>
      <c r="Q904">
        <v>0.00816</v>
      </c>
      <c r="R904">
        <v>0.01151</v>
      </c>
      <c r="S904">
        <v>1.5254</v>
      </c>
      <c r="U904">
        <v>0.76321</v>
      </c>
      <c r="V904">
        <v>0.4057</v>
      </c>
      <c r="W904">
        <v>1.35621</v>
      </c>
    </row>
    <row r="905" spans="5:23" ht="12.75">
      <c r="E905">
        <v>1.0456</v>
      </c>
      <c r="F905">
        <v>0.2743</v>
      </c>
      <c r="G905">
        <v>0.64171</v>
      </c>
      <c r="I905">
        <v>1.58454</v>
      </c>
      <c r="J905">
        <v>0.2347</v>
      </c>
      <c r="K905">
        <v>0.97412</v>
      </c>
      <c r="M905">
        <v>2.37784</v>
      </c>
      <c r="N905">
        <v>0.001</v>
      </c>
      <c r="O905">
        <v>0.6993</v>
      </c>
      <c r="Q905">
        <v>0.03207</v>
      </c>
      <c r="R905">
        <v>0.32104</v>
      </c>
      <c r="S905">
        <v>1.2981</v>
      </c>
      <c r="U905">
        <v>0.26492</v>
      </c>
      <c r="V905">
        <v>0.1019</v>
      </c>
      <c r="W905">
        <v>0.74487</v>
      </c>
    </row>
    <row r="906" spans="5:23" ht="12.75">
      <c r="E906">
        <v>1.0979</v>
      </c>
      <c r="F906">
        <v>0.8661</v>
      </c>
      <c r="G906">
        <v>0.69885</v>
      </c>
      <c r="I906">
        <v>0.70976</v>
      </c>
      <c r="J906">
        <v>0.1692</v>
      </c>
      <c r="K906">
        <v>0.41074</v>
      </c>
      <c r="M906">
        <v>3.77039</v>
      </c>
      <c r="N906">
        <v>0.0163</v>
      </c>
      <c r="O906">
        <v>0.0801</v>
      </c>
      <c r="Q906">
        <v>0.53763</v>
      </c>
      <c r="R906">
        <v>0.17268</v>
      </c>
      <c r="S906">
        <v>1.1535</v>
      </c>
      <c r="U906">
        <v>1.12009</v>
      </c>
      <c r="V906">
        <v>1.2371</v>
      </c>
      <c r="W906">
        <v>0.25361</v>
      </c>
    </row>
    <row r="907" spans="5:23" ht="12.75">
      <c r="E907">
        <v>0.2518</v>
      </c>
      <c r="F907">
        <v>0.9901</v>
      </c>
      <c r="G907">
        <v>0.7249</v>
      </c>
      <c r="I907">
        <v>0.11445</v>
      </c>
      <c r="J907">
        <v>0.0842</v>
      </c>
      <c r="K907">
        <v>1.17831</v>
      </c>
      <c r="M907">
        <v>2.07273</v>
      </c>
      <c r="N907">
        <v>0.1889</v>
      </c>
      <c r="O907">
        <v>0.1049</v>
      </c>
      <c r="Q907">
        <v>3.24711</v>
      </c>
      <c r="R907">
        <v>0.05906</v>
      </c>
      <c r="S907">
        <v>1.6129</v>
      </c>
      <c r="U907">
        <v>0.19714</v>
      </c>
      <c r="V907">
        <v>0.0324</v>
      </c>
      <c r="W907">
        <v>0.09711</v>
      </c>
    </row>
    <row r="908" spans="5:23" ht="12.75">
      <c r="E908">
        <v>1.6747</v>
      </c>
      <c r="F908">
        <v>0.8394</v>
      </c>
      <c r="G908">
        <v>0.2008</v>
      </c>
      <c r="I908">
        <v>0.94145</v>
      </c>
      <c r="J908">
        <v>0.0806</v>
      </c>
      <c r="K908">
        <v>2.251</v>
      </c>
      <c r="M908">
        <v>0.86095</v>
      </c>
      <c r="N908">
        <v>0</v>
      </c>
      <c r="O908">
        <v>1.7472</v>
      </c>
      <c r="Q908">
        <v>0.82819</v>
      </c>
      <c r="R908">
        <v>0.43467</v>
      </c>
      <c r="S908">
        <v>0.5151</v>
      </c>
      <c r="U908">
        <v>0.59909</v>
      </c>
      <c r="V908">
        <v>0.0083</v>
      </c>
      <c r="W908">
        <v>0.26476</v>
      </c>
    </row>
    <row r="909" spans="5:23" ht="12.75">
      <c r="E909">
        <v>0.585</v>
      </c>
      <c r="F909">
        <v>0.4083</v>
      </c>
      <c r="G909">
        <v>0.33403</v>
      </c>
      <c r="I909">
        <v>1.0174</v>
      </c>
      <c r="J909">
        <v>2.4838</v>
      </c>
      <c r="K909">
        <v>3.48395</v>
      </c>
      <c r="M909">
        <v>0.95115</v>
      </c>
      <c r="N909">
        <v>0.0198</v>
      </c>
      <c r="O909">
        <v>1.7529</v>
      </c>
      <c r="Q909">
        <v>0.35008</v>
      </c>
      <c r="R909">
        <v>0.12002</v>
      </c>
      <c r="S909">
        <v>0.1541</v>
      </c>
      <c r="U909">
        <v>0.3608</v>
      </c>
      <c r="V909">
        <v>2.2633</v>
      </c>
      <c r="W909">
        <v>0.13881</v>
      </c>
    </row>
    <row r="910" spans="5:23" ht="12.75">
      <c r="E910">
        <v>0.8444</v>
      </c>
      <c r="F910">
        <v>0.0021</v>
      </c>
      <c r="G910">
        <v>0.08552</v>
      </c>
      <c r="I910">
        <v>0.4233</v>
      </c>
      <c r="J910">
        <v>5.538</v>
      </c>
      <c r="K910">
        <v>0.52456</v>
      </c>
      <c r="M910">
        <v>0.95488</v>
      </c>
      <c r="N910">
        <v>0.0038</v>
      </c>
      <c r="O910">
        <v>1.133</v>
      </c>
      <c r="Q910">
        <v>0.31285</v>
      </c>
      <c r="R910">
        <v>0.10173</v>
      </c>
      <c r="S910">
        <v>0.6614</v>
      </c>
      <c r="U910">
        <v>0.50837</v>
      </c>
      <c r="V910">
        <v>0.3949</v>
      </c>
      <c r="W910">
        <v>0.83538</v>
      </c>
    </row>
    <row r="911" spans="5:23" ht="12.75">
      <c r="E911">
        <v>1.1417</v>
      </c>
      <c r="F911">
        <v>0.0116</v>
      </c>
      <c r="G911">
        <v>0.63219</v>
      </c>
      <c r="I911">
        <v>0.68074</v>
      </c>
      <c r="J911">
        <v>0.0002</v>
      </c>
      <c r="K911">
        <v>1.39696</v>
      </c>
      <c r="M911">
        <v>0.1339</v>
      </c>
      <c r="N911">
        <v>0.4015</v>
      </c>
      <c r="O911">
        <v>0.3208</v>
      </c>
      <c r="Q911">
        <v>0.11594</v>
      </c>
      <c r="R911">
        <v>0.77946</v>
      </c>
      <c r="S911">
        <v>1.6411</v>
      </c>
      <c r="U911">
        <v>0.41357</v>
      </c>
      <c r="V911">
        <v>0.1314</v>
      </c>
      <c r="W911">
        <v>0.23473</v>
      </c>
    </row>
    <row r="912" spans="5:23" ht="12.75">
      <c r="E912">
        <v>4.2165</v>
      </c>
      <c r="F912">
        <v>0.6662</v>
      </c>
      <c r="G912">
        <v>2.1628</v>
      </c>
      <c r="I912">
        <v>0.2558</v>
      </c>
      <c r="J912">
        <v>3.1274</v>
      </c>
      <c r="K912">
        <v>0.41655</v>
      </c>
      <c r="M912">
        <v>0.07803</v>
      </c>
      <c r="N912">
        <v>0.0794</v>
      </c>
      <c r="O912">
        <v>2.6702</v>
      </c>
      <c r="Q912">
        <v>1.41342</v>
      </c>
      <c r="R912">
        <v>0.98987</v>
      </c>
      <c r="S912">
        <v>1.3918</v>
      </c>
      <c r="U912">
        <v>1.21794</v>
      </c>
      <c r="V912">
        <v>1.5461</v>
      </c>
      <c r="W912">
        <v>0.35807</v>
      </c>
    </row>
    <row r="913" spans="5:23" ht="12.75">
      <c r="E913">
        <v>0.5123</v>
      </c>
      <c r="F913">
        <v>2.7434</v>
      </c>
      <c r="G913">
        <v>3.15177</v>
      </c>
      <c r="I913">
        <v>0.54762</v>
      </c>
      <c r="J913">
        <v>4.9102</v>
      </c>
      <c r="K913">
        <v>0.00352</v>
      </c>
      <c r="M913">
        <v>0.08563</v>
      </c>
      <c r="N913">
        <v>5.616</v>
      </c>
      <c r="O913">
        <v>2.1154</v>
      </c>
      <c r="Q913">
        <v>2.16849</v>
      </c>
      <c r="R913">
        <v>2.65659</v>
      </c>
      <c r="S913">
        <v>1.1427</v>
      </c>
      <c r="U913">
        <v>0.10569</v>
      </c>
      <c r="V913">
        <v>0.4046</v>
      </c>
      <c r="W913">
        <v>0.56068</v>
      </c>
    </row>
    <row r="914" spans="5:23" ht="12.75">
      <c r="E914">
        <v>0.5139</v>
      </c>
      <c r="F914">
        <v>0.8029</v>
      </c>
      <c r="G914">
        <v>0.10801</v>
      </c>
      <c r="I914">
        <v>0.27448</v>
      </c>
      <c r="J914">
        <v>0.0326</v>
      </c>
      <c r="K914">
        <v>0.21753</v>
      </c>
      <c r="M914">
        <v>0.26927</v>
      </c>
      <c r="N914">
        <v>0.1899</v>
      </c>
      <c r="O914">
        <v>0.063</v>
      </c>
      <c r="Q914">
        <v>0.1222</v>
      </c>
      <c r="R914">
        <v>2.73801</v>
      </c>
      <c r="S914">
        <v>0.5634</v>
      </c>
      <c r="U914">
        <v>0.5303</v>
      </c>
      <c r="V914">
        <v>2.1144</v>
      </c>
      <c r="W914">
        <v>1.76314</v>
      </c>
    </row>
    <row r="915" spans="5:23" ht="12.75">
      <c r="E915">
        <v>1.0114</v>
      </c>
      <c r="F915">
        <v>0.0334</v>
      </c>
      <c r="G915">
        <v>0.18865</v>
      </c>
      <c r="I915">
        <v>0.90323</v>
      </c>
      <c r="J915">
        <v>0.034</v>
      </c>
      <c r="K915">
        <v>0.74445</v>
      </c>
      <c r="M915">
        <v>1.46685</v>
      </c>
      <c r="N915">
        <v>0.0403</v>
      </c>
      <c r="O915">
        <v>0.4891</v>
      </c>
      <c r="Q915">
        <v>0.68943</v>
      </c>
      <c r="R915">
        <v>0.53545</v>
      </c>
      <c r="S915">
        <v>1.4919</v>
      </c>
      <c r="U915">
        <v>7.42301</v>
      </c>
      <c r="V915">
        <v>6.3281</v>
      </c>
      <c r="W915">
        <v>0.54073</v>
      </c>
    </row>
    <row r="916" spans="5:23" ht="12.75">
      <c r="E916">
        <v>0.3412</v>
      </c>
      <c r="F916">
        <v>0.904</v>
      </c>
      <c r="G916">
        <v>0.77897</v>
      </c>
      <c r="I916">
        <v>0.20725</v>
      </c>
      <c r="J916">
        <v>0.2357</v>
      </c>
      <c r="K916">
        <v>0.64408</v>
      </c>
      <c r="M916">
        <v>0.23872</v>
      </c>
      <c r="N916">
        <v>0.0058</v>
      </c>
      <c r="O916">
        <v>1.1432</v>
      </c>
      <c r="Q916">
        <v>2.87476</v>
      </c>
      <c r="R916">
        <v>0.09883</v>
      </c>
      <c r="S916">
        <v>0.092</v>
      </c>
      <c r="U916">
        <v>0.90686</v>
      </c>
      <c r="V916">
        <v>0.0878</v>
      </c>
      <c r="W916">
        <v>1.59297</v>
      </c>
    </row>
    <row r="917" spans="5:23" ht="12.75">
      <c r="E917">
        <v>0.3033</v>
      </c>
      <c r="F917">
        <v>0.6187</v>
      </c>
      <c r="G917">
        <v>1.28458</v>
      </c>
      <c r="I917">
        <v>0.58479</v>
      </c>
      <c r="J917">
        <v>0.6596</v>
      </c>
      <c r="K917">
        <v>1.72241</v>
      </c>
      <c r="M917">
        <v>0.91591</v>
      </c>
      <c r="N917">
        <v>0.9639</v>
      </c>
      <c r="O917">
        <v>2.0657</v>
      </c>
      <c r="Q917">
        <v>0.09836</v>
      </c>
      <c r="R917">
        <v>0.26259</v>
      </c>
      <c r="S917">
        <v>0.3682</v>
      </c>
      <c r="U917">
        <v>0.07861</v>
      </c>
      <c r="V917">
        <v>0.2691</v>
      </c>
      <c r="W917">
        <v>1.06528</v>
      </c>
    </row>
    <row r="918" spans="5:23" ht="12.75">
      <c r="E918">
        <v>1.1615</v>
      </c>
      <c r="F918">
        <v>0.0904</v>
      </c>
      <c r="G918">
        <v>2.21782</v>
      </c>
      <c r="I918">
        <v>0.02256</v>
      </c>
      <c r="J918">
        <v>0.1883</v>
      </c>
      <c r="K918">
        <v>0.08738</v>
      </c>
      <c r="M918">
        <v>1.24608</v>
      </c>
      <c r="N918">
        <v>2.6506</v>
      </c>
      <c r="O918">
        <v>1.3811</v>
      </c>
      <c r="Q918">
        <v>3.60957</v>
      </c>
      <c r="R918">
        <v>0.07326</v>
      </c>
      <c r="S918">
        <v>0.1503</v>
      </c>
      <c r="U918">
        <v>1.22936</v>
      </c>
      <c r="V918">
        <v>0.013</v>
      </c>
      <c r="W918">
        <v>3.87706</v>
      </c>
    </row>
    <row r="919" spans="5:23" ht="12.75">
      <c r="E919">
        <v>0.0547</v>
      </c>
      <c r="F919">
        <v>0.3948</v>
      </c>
      <c r="G919">
        <v>1.2828</v>
      </c>
      <c r="I919">
        <v>1.43894</v>
      </c>
      <c r="J919">
        <v>0.1351</v>
      </c>
      <c r="K919">
        <v>2.52989</v>
      </c>
      <c r="M919">
        <v>2.55999</v>
      </c>
      <c r="N919">
        <v>3.7799</v>
      </c>
      <c r="O919">
        <v>2.0975</v>
      </c>
      <c r="Q919">
        <v>2.40776</v>
      </c>
      <c r="R919">
        <v>1.45744</v>
      </c>
      <c r="S919">
        <v>1.3422</v>
      </c>
      <c r="U919">
        <v>0.62241</v>
      </c>
      <c r="V919">
        <v>1.8546</v>
      </c>
      <c r="W919">
        <v>3.38358</v>
      </c>
    </row>
    <row r="920" spans="5:23" ht="12.75">
      <c r="E920">
        <v>0.0645</v>
      </c>
      <c r="F920">
        <v>1.2505</v>
      </c>
      <c r="G920">
        <v>0.81949</v>
      </c>
      <c r="I920">
        <v>0.27705</v>
      </c>
      <c r="J920">
        <v>2.0892</v>
      </c>
      <c r="K920">
        <v>0.40438</v>
      </c>
      <c r="M920">
        <v>0.30209</v>
      </c>
      <c r="N920">
        <v>0.0283</v>
      </c>
      <c r="O920">
        <v>1.1122</v>
      </c>
      <c r="Q920">
        <v>0.78273</v>
      </c>
      <c r="R920">
        <v>0.41349</v>
      </c>
      <c r="S920">
        <v>0.4886</v>
      </c>
      <c r="U920">
        <v>0.73903</v>
      </c>
      <c r="V920">
        <v>6.8916</v>
      </c>
      <c r="W920">
        <v>1.5212</v>
      </c>
    </row>
    <row r="921" spans="5:23" ht="12.75">
      <c r="E921">
        <v>0.1854</v>
      </c>
      <c r="F921">
        <v>5.3357</v>
      </c>
      <c r="G921">
        <v>0.97876</v>
      </c>
      <c r="I921">
        <v>0.8474</v>
      </c>
      <c r="J921">
        <v>0.1145</v>
      </c>
      <c r="K921">
        <v>0.84705</v>
      </c>
      <c r="M921">
        <v>2.5168</v>
      </c>
      <c r="N921">
        <v>0.225</v>
      </c>
      <c r="O921">
        <v>0.7496</v>
      </c>
      <c r="Q921">
        <v>0.94118</v>
      </c>
      <c r="R921">
        <v>0.34302</v>
      </c>
      <c r="S921">
        <v>4.0432</v>
      </c>
      <c r="U921">
        <v>1.10142</v>
      </c>
      <c r="V921">
        <v>0.04</v>
      </c>
      <c r="W921">
        <v>0.59861</v>
      </c>
    </row>
    <row r="922" spans="5:23" ht="12.75">
      <c r="E922">
        <v>1.2182</v>
      </c>
      <c r="F922">
        <v>2.5991</v>
      </c>
      <c r="G922">
        <v>2.05955</v>
      </c>
      <c r="I922">
        <v>1.95715</v>
      </c>
      <c r="J922">
        <v>2.2288</v>
      </c>
      <c r="K922">
        <v>0.57385</v>
      </c>
      <c r="M922">
        <v>1.19645</v>
      </c>
      <c r="N922">
        <v>0.0378</v>
      </c>
      <c r="O922">
        <v>3.6547</v>
      </c>
      <c r="Q922">
        <v>0.95173</v>
      </c>
      <c r="R922">
        <v>0.09342</v>
      </c>
      <c r="S922">
        <v>0.3765</v>
      </c>
      <c r="U922">
        <v>1.5657</v>
      </c>
      <c r="V922">
        <v>1.5463</v>
      </c>
      <c r="W922">
        <v>0.01492</v>
      </c>
    </row>
    <row r="923" spans="5:23" ht="12.75">
      <c r="E923">
        <v>0.962</v>
      </c>
      <c r="F923">
        <v>0.0038</v>
      </c>
      <c r="G923">
        <v>1.16268</v>
      </c>
      <c r="I923">
        <v>0.48621</v>
      </c>
      <c r="J923">
        <v>0.0388</v>
      </c>
      <c r="K923">
        <v>0.36132</v>
      </c>
      <c r="M923">
        <v>0.37987</v>
      </c>
      <c r="N923">
        <v>0.484</v>
      </c>
      <c r="O923">
        <v>0.1671</v>
      </c>
      <c r="Q923">
        <v>0.34819</v>
      </c>
      <c r="R923">
        <v>0.69928</v>
      </c>
      <c r="S923">
        <v>0.387</v>
      </c>
      <c r="U923">
        <v>1.89194</v>
      </c>
      <c r="V923">
        <v>0.2514</v>
      </c>
      <c r="W923">
        <v>0.80571</v>
      </c>
    </row>
    <row r="924" spans="5:23" ht="12.75">
      <c r="E924">
        <v>0.6971</v>
      </c>
      <c r="F924">
        <v>0.2705</v>
      </c>
      <c r="G924">
        <v>2.34161</v>
      </c>
      <c r="I924">
        <v>0.25475</v>
      </c>
      <c r="J924">
        <v>0.4634</v>
      </c>
      <c r="K924">
        <v>0.31563</v>
      </c>
      <c r="M924">
        <v>0.25374</v>
      </c>
      <c r="N924">
        <v>0.2165</v>
      </c>
      <c r="O924">
        <v>1.8654</v>
      </c>
      <c r="Q924">
        <v>1.98464</v>
      </c>
      <c r="R924">
        <v>4.06542</v>
      </c>
      <c r="S924">
        <v>0.5933</v>
      </c>
      <c r="U924">
        <v>0.54463</v>
      </c>
      <c r="V924">
        <v>0.5491</v>
      </c>
      <c r="W924">
        <v>2.38059</v>
      </c>
    </row>
    <row r="925" spans="5:23" ht="12.75">
      <c r="E925">
        <v>0.3935</v>
      </c>
      <c r="F925">
        <v>0.7804</v>
      </c>
      <c r="G925">
        <v>1.39812</v>
      </c>
      <c r="I925">
        <v>0.72769</v>
      </c>
      <c r="J925">
        <v>0.7026</v>
      </c>
      <c r="K925">
        <v>0.13959</v>
      </c>
      <c r="M925">
        <v>1.3356</v>
      </c>
      <c r="N925">
        <v>0.0849</v>
      </c>
      <c r="O925">
        <v>0.1859</v>
      </c>
      <c r="Q925">
        <v>0.81134</v>
      </c>
      <c r="R925">
        <v>0.37359</v>
      </c>
      <c r="S925">
        <v>1.8427</v>
      </c>
      <c r="U925">
        <v>0.31647</v>
      </c>
      <c r="V925">
        <v>0.268</v>
      </c>
      <c r="W925">
        <v>4.34448</v>
      </c>
    </row>
    <row r="926" spans="5:23" ht="12.75">
      <c r="E926">
        <v>0.1247</v>
      </c>
      <c r="F926">
        <v>0.4959</v>
      </c>
      <c r="G926">
        <v>1.1013</v>
      </c>
      <c r="I926">
        <v>0.01575</v>
      </c>
      <c r="J926">
        <v>1.9682</v>
      </c>
      <c r="K926">
        <v>0.25155</v>
      </c>
      <c r="M926">
        <v>0.47677</v>
      </c>
      <c r="N926">
        <v>0.2954</v>
      </c>
      <c r="O926">
        <v>0.0636</v>
      </c>
      <c r="Q926">
        <v>0.85899</v>
      </c>
      <c r="R926">
        <v>0.46462</v>
      </c>
      <c r="S926">
        <v>1.0656</v>
      </c>
      <c r="U926">
        <v>0.94172</v>
      </c>
      <c r="V926">
        <v>5.6079</v>
      </c>
      <c r="W926">
        <v>0.35914</v>
      </c>
    </row>
    <row r="927" spans="5:23" ht="12.75">
      <c r="E927">
        <v>0.1884</v>
      </c>
      <c r="F927">
        <v>6.7828</v>
      </c>
      <c r="G927">
        <v>0.0587</v>
      </c>
      <c r="I927">
        <v>1.03461</v>
      </c>
      <c r="J927">
        <v>0.3986</v>
      </c>
      <c r="K927">
        <v>0.57576</v>
      </c>
      <c r="M927">
        <v>2.01363</v>
      </c>
      <c r="N927">
        <v>3.29</v>
      </c>
      <c r="O927">
        <v>0.6443</v>
      </c>
      <c r="Q927">
        <v>0.94312</v>
      </c>
      <c r="R927">
        <v>0.07762</v>
      </c>
      <c r="S927">
        <v>1.1218</v>
      </c>
      <c r="U927">
        <v>0.60465</v>
      </c>
      <c r="V927">
        <v>4.2061</v>
      </c>
      <c r="W927">
        <v>0.06936</v>
      </c>
    </row>
    <row r="928" spans="5:23" ht="12.75">
      <c r="E928">
        <v>1.4784</v>
      </c>
      <c r="F928">
        <v>1.4284</v>
      </c>
      <c r="G928">
        <v>3.37215</v>
      </c>
      <c r="I928">
        <v>0.17907</v>
      </c>
      <c r="J928">
        <v>2.2988</v>
      </c>
      <c r="K928">
        <v>2.61746</v>
      </c>
      <c r="M928">
        <v>0.76317</v>
      </c>
      <c r="N928">
        <v>0.0457</v>
      </c>
      <c r="O928">
        <v>0.5404</v>
      </c>
      <c r="Q928">
        <v>1.78551</v>
      </c>
      <c r="R928">
        <v>0.00385</v>
      </c>
      <c r="S928">
        <v>0.4744</v>
      </c>
      <c r="U928">
        <v>0.07155</v>
      </c>
      <c r="V928">
        <v>1.0488</v>
      </c>
      <c r="W928">
        <v>0.79037</v>
      </c>
    </row>
    <row r="929" spans="5:23" ht="12.75">
      <c r="E929">
        <v>1.304</v>
      </c>
      <c r="F929">
        <v>0.7736</v>
      </c>
      <c r="G929">
        <v>0.23589</v>
      </c>
      <c r="I929">
        <v>1.93646</v>
      </c>
      <c r="J929">
        <v>0.0118</v>
      </c>
      <c r="K929">
        <v>0.24765</v>
      </c>
      <c r="M929">
        <v>0.99597</v>
      </c>
      <c r="N929">
        <v>0.0523</v>
      </c>
      <c r="O929">
        <v>0.2114</v>
      </c>
      <c r="Q929">
        <v>0.3319</v>
      </c>
      <c r="R929">
        <v>0.05147</v>
      </c>
      <c r="S929">
        <v>0.437</v>
      </c>
      <c r="U929">
        <v>0.42766</v>
      </c>
      <c r="V929">
        <v>1.1817</v>
      </c>
      <c r="W929">
        <v>2.13629</v>
      </c>
    </row>
    <row r="930" spans="5:23" ht="12.75">
      <c r="E930">
        <v>0.6387</v>
      </c>
      <c r="F930">
        <v>0.7752</v>
      </c>
      <c r="G930">
        <v>0.96205</v>
      </c>
      <c r="I930">
        <v>0.38928</v>
      </c>
      <c r="J930">
        <v>0.0581</v>
      </c>
      <c r="K930">
        <v>0.16249</v>
      </c>
      <c r="M930">
        <v>1.20067</v>
      </c>
      <c r="N930">
        <v>1.3635</v>
      </c>
      <c r="O930">
        <v>0.5674</v>
      </c>
      <c r="Q930">
        <v>0.00235</v>
      </c>
      <c r="R930">
        <v>2.34348</v>
      </c>
      <c r="S930">
        <v>2.7194</v>
      </c>
      <c r="U930">
        <v>0.98763</v>
      </c>
      <c r="V930">
        <v>0.6367</v>
      </c>
      <c r="W930">
        <v>0.30205</v>
      </c>
    </row>
    <row r="931" spans="5:23" ht="12.75">
      <c r="E931">
        <v>0.4167</v>
      </c>
      <c r="F931">
        <v>1.4504</v>
      </c>
      <c r="G931">
        <v>0.82121</v>
      </c>
      <c r="I931">
        <v>0.73634</v>
      </c>
      <c r="J931">
        <v>0.5676</v>
      </c>
      <c r="K931">
        <v>4.56699</v>
      </c>
      <c r="M931">
        <v>0.33107</v>
      </c>
      <c r="N931">
        <v>4.2735</v>
      </c>
      <c r="O931">
        <v>2.2216</v>
      </c>
      <c r="Q931">
        <v>0.56907</v>
      </c>
      <c r="R931">
        <v>0.32952</v>
      </c>
      <c r="S931">
        <v>1.5092</v>
      </c>
      <c r="U931">
        <v>0.32934</v>
      </c>
      <c r="V931">
        <v>1.9047</v>
      </c>
      <c r="W931">
        <v>1.60072</v>
      </c>
    </row>
    <row r="932" spans="5:23" ht="12.75">
      <c r="E932">
        <v>0.8488</v>
      </c>
      <c r="F932">
        <v>2.6508</v>
      </c>
      <c r="G932">
        <v>1.18236</v>
      </c>
      <c r="I932">
        <v>0.54644</v>
      </c>
      <c r="J932">
        <v>3.6973</v>
      </c>
      <c r="K932">
        <v>0.29546</v>
      </c>
      <c r="M932">
        <v>0.03079</v>
      </c>
      <c r="N932">
        <v>0.057</v>
      </c>
      <c r="O932">
        <v>0.0011</v>
      </c>
      <c r="Q932">
        <v>2.06005</v>
      </c>
      <c r="R932">
        <v>0.26869</v>
      </c>
      <c r="S932">
        <v>0.7818</v>
      </c>
      <c r="U932">
        <v>0.2501</v>
      </c>
      <c r="V932">
        <v>2.1234</v>
      </c>
      <c r="W932">
        <v>0.27269</v>
      </c>
    </row>
    <row r="933" spans="5:23" ht="12.75">
      <c r="E933">
        <v>0.5191</v>
      </c>
      <c r="F933">
        <v>0.5741</v>
      </c>
      <c r="G933">
        <v>2.46929</v>
      </c>
      <c r="I933">
        <v>0.90835</v>
      </c>
      <c r="J933">
        <v>0.3095</v>
      </c>
      <c r="K933">
        <v>2.62792</v>
      </c>
      <c r="M933">
        <v>0.82709</v>
      </c>
      <c r="N933">
        <v>0.1458</v>
      </c>
      <c r="O933">
        <v>2.848</v>
      </c>
      <c r="Q933">
        <v>2.49224</v>
      </c>
      <c r="R933">
        <v>0.03</v>
      </c>
      <c r="S933">
        <v>0.6156</v>
      </c>
      <c r="U933">
        <v>1.57951</v>
      </c>
      <c r="V933">
        <v>2.4372</v>
      </c>
      <c r="W933">
        <v>0.41253</v>
      </c>
    </row>
    <row r="934" spans="5:23" ht="12.75">
      <c r="E934">
        <v>0.6931</v>
      </c>
      <c r="F934">
        <v>0.2403</v>
      </c>
      <c r="G934">
        <v>0.70153</v>
      </c>
      <c r="I934">
        <v>0.1526</v>
      </c>
      <c r="J934">
        <v>0.46</v>
      </c>
      <c r="K934">
        <v>1.48487</v>
      </c>
      <c r="M934">
        <v>1.07979</v>
      </c>
      <c r="N934">
        <v>0.0818</v>
      </c>
      <c r="O934">
        <v>2.5643</v>
      </c>
      <c r="Q934">
        <v>0.0781</v>
      </c>
      <c r="R934">
        <v>1.61623</v>
      </c>
      <c r="S934">
        <v>2.7949</v>
      </c>
      <c r="U934">
        <v>0.44194</v>
      </c>
      <c r="V934">
        <v>0.0234</v>
      </c>
      <c r="W934">
        <v>0.93973</v>
      </c>
    </row>
    <row r="935" spans="5:23" ht="12.75">
      <c r="E935">
        <v>2.0694</v>
      </c>
      <c r="F935">
        <v>5.0321</v>
      </c>
      <c r="G935">
        <v>0.05671</v>
      </c>
      <c r="I935">
        <v>0.8586</v>
      </c>
      <c r="J935">
        <v>0.299</v>
      </c>
      <c r="K935">
        <v>0.02561</v>
      </c>
      <c r="M935">
        <v>0.04892</v>
      </c>
      <c r="N935">
        <v>1.0994</v>
      </c>
      <c r="O935">
        <v>1.2875</v>
      </c>
      <c r="Q935">
        <v>0.45598</v>
      </c>
      <c r="R935">
        <v>0.64084</v>
      </c>
      <c r="S935">
        <v>1.017</v>
      </c>
      <c r="U935">
        <v>0.50638</v>
      </c>
      <c r="V935">
        <v>0.5086</v>
      </c>
      <c r="W935">
        <v>0.21281</v>
      </c>
    </row>
    <row r="936" spans="5:23" ht="12.75">
      <c r="E936">
        <v>0.0631</v>
      </c>
      <c r="F936">
        <v>0.3633</v>
      </c>
      <c r="G936">
        <v>1.77708</v>
      </c>
      <c r="I936">
        <v>1.74187</v>
      </c>
      <c r="J936">
        <v>0.0121</v>
      </c>
      <c r="K936">
        <v>1.326</v>
      </c>
      <c r="M936">
        <v>0.701</v>
      </c>
      <c r="N936">
        <v>2.4001</v>
      </c>
      <c r="O936">
        <v>0.2578</v>
      </c>
      <c r="Q936">
        <v>1.65534</v>
      </c>
      <c r="R936">
        <v>3.91999</v>
      </c>
      <c r="S936">
        <v>1.382</v>
      </c>
      <c r="U936">
        <v>0.20656</v>
      </c>
      <c r="V936">
        <v>0.002</v>
      </c>
      <c r="W936">
        <v>0.0998</v>
      </c>
    </row>
    <row r="937" spans="5:23" ht="12.75">
      <c r="E937">
        <v>0.6837</v>
      </c>
      <c r="F937">
        <v>0.619</v>
      </c>
      <c r="G937">
        <v>0.92232</v>
      </c>
      <c r="I937">
        <v>0.06433</v>
      </c>
      <c r="J937">
        <v>0.0273</v>
      </c>
      <c r="K937">
        <v>0.32246</v>
      </c>
      <c r="M937">
        <v>1.21168</v>
      </c>
      <c r="N937">
        <v>0.055</v>
      </c>
      <c r="O937">
        <v>1.4626</v>
      </c>
      <c r="Q937">
        <v>0.17175</v>
      </c>
      <c r="R937">
        <v>0.00814</v>
      </c>
      <c r="S937">
        <v>0.3076</v>
      </c>
      <c r="U937">
        <v>0.1182</v>
      </c>
      <c r="V937">
        <v>0.4185</v>
      </c>
      <c r="W937">
        <v>1.49476</v>
      </c>
    </row>
    <row r="938" spans="5:23" ht="12.75">
      <c r="E938">
        <v>0.4539</v>
      </c>
      <c r="F938">
        <v>0.2694</v>
      </c>
      <c r="G938">
        <v>0.72239</v>
      </c>
      <c r="I938">
        <v>2.48745</v>
      </c>
      <c r="J938">
        <v>0.5677</v>
      </c>
      <c r="K938">
        <v>0.16187</v>
      </c>
      <c r="M938">
        <v>0.78835</v>
      </c>
      <c r="N938">
        <v>4.7817</v>
      </c>
      <c r="O938">
        <v>0.326</v>
      </c>
      <c r="Q938">
        <v>0.38487</v>
      </c>
      <c r="R938">
        <v>0.47986</v>
      </c>
      <c r="S938">
        <v>2.4885</v>
      </c>
      <c r="U938">
        <v>1.80502</v>
      </c>
      <c r="V938">
        <v>0.0709</v>
      </c>
      <c r="W938">
        <v>0.98244</v>
      </c>
    </row>
    <row r="939" spans="5:23" ht="12.75">
      <c r="E939">
        <v>1.148</v>
      </c>
      <c r="F939">
        <v>0.061</v>
      </c>
      <c r="G939">
        <v>0.76497</v>
      </c>
      <c r="I939">
        <v>0.15056</v>
      </c>
      <c r="J939">
        <v>5.3997</v>
      </c>
      <c r="K939">
        <v>0.09916</v>
      </c>
      <c r="M939">
        <v>1.76381</v>
      </c>
      <c r="N939">
        <v>0.4073</v>
      </c>
      <c r="O939">
        <v>0.4689</v>
      </c>
      <c r="Q939">
        <v>0.99044</v>
      </c>
      <c r="R939">
        <v>0.15124</v>
      </c>
      <c r="S939">
        <v>1.3331</v>
      </c>
      <c r="U939">
        <v>0.02209</v>
      </c>
      <c r="V939">
        <v>0.0056</v>
      </c>
      <c r="W939">
        <v>0.01374</v>
      </c>
    </row>
    <row r="940" spans="5:23" ht="12.75">
      <c r="E940">
        <v>0.1981</v>
      </c>
      <c r="F940">
        <v>0.2941</v>
      </c>
      <c r="G940">
        <v>1.8184</v>
      </c>
      <c r="I940">
        <v>1.12264</v>
      </c>
      <c r="J940">
        <v>0.4998</v>
      </c>
      <c r="K940">
        <v>0.32335</v>
      </c>
      <c r="M940">
        <v>1.16408</v>
      </c>
      <c r="N940">
        <v>2.7163</v>
      </c>
      <c r="O940">
        <v>0.9889</v>
      </c>
      <c r="Q940">
        <v>1.90652</v>
      </c>
      <c r="R940">
        <v>0.09554</v>
      </c>
      <c r="S940">
        <v>0.0653</v>
      </c>
      <c r="U940">
        <v>1.46949</v>
      </c>
      <c r="V940">
        <v>0.0415</v>
      </c>
      <c r="W940">
        <v>1.37951</v>
      </c>
    </row>
    <row r="941" spans="5:23" ht="12.75">
      <c r="E941">
        <v>0.2243</v>
      </c>
      <c r="F941">
        <v>0.5517</v>
      </c>
      <c r="G941">
        <v>1.58887</v>
      </c>
      <c r="I941">
        <v>0.46368</v>
      </c>
      <c r="J941">
        <v>3.8313</v>
      </c>
      <c r="K941">
        <v>0.41071</v>
      </c>
      <c r="M941">
        <v>4.11416</v>
      </c>
      <c r="N941">
        <v>0.0003</v>
      </c>
      <c r="O941">
        <v>0.4048</v>
      </c>
      <c r="Q941">
        <v>1.46833</v>
      </c>
      <c r="R941">
        <v>0</v>
      </c>
      <c r="S941">
        <v>2.0088</v>
      </c>
      <c r="U941">
        <v>2.24072</v>
      </c>
      <c r="V941">
        <v>1.0923</v>
      </c>
      <c r="W941">
        <v>0.67837</v>
      </c>
    </row>
    <row r="942" spans="5:23" ht="12.75">
      <c r="E942">
        <v>0.3814</v>
      </c>
      <c r="F942">
        <v>0.712</v>
      </c>
      <c r="G942">
        <v>3.059</v>
      </c>
      <c r="I942">
        <v>3.14556</v>
      </c>
      <c r="J942">
        <v>0.2459</v>
      </c>
      <c r="K942">
        <v>0.81599</v>
      </c>
      <c r="M942">
        <v>0.42263</v>
      </c>
      <c r="N942">
        <v>0.0113</v>
      </c>
      <c r="O942">
        <v>0.4657</v>
      </c>
      <c r="Q942">
        <v>2.24314</v>
      </c>
      <c r="R942">
        <v>0.74475</v>
      </c>
      <c r="S942">
        <v>1.4138</v>
      </c>
      <c r="U942">
        <v>0.6476</v>
      </c>
      <c r="V942">
        <v>1.2766</v>
      </c>
      <c r="W942">
        <v>1.63251</v>
      </c>
    </row>
    <row r="943" spans="5:23" ht="12.75">
      <c r="E943">
        <v>0.3217</v>
      </c>
      <c r="F943">
        <v>1.1123</v>
      </c>
      <c r="G943">
        <v>0.50479</v>
      </c>
      <c r="I943">
        <v>0.76565</v>
      </c>
      <c r="J943">
        <v>0.2188</v>
      </c>
      <c r="K943">
        <v>6.0276</v>
      </c>
      <c r="M943">
        <v>1.60441</v>
      </c>
      <c r="N943">
        <v>4.1545</v>
      </c>
      <c r="O943">
        <v>0.1252</v>
      </c>
      <c r="Q943">
        <v>2.51453</v>
      </c>
      <c r="R943">
        <v>0.33418</v>
      </c>
      <c r="S943">
        <v>1.6456</v>
      </c>
      <c r="U943">
        <v>2.94032</v>
      </c>
      <c r="V943">
        <v>0.1309</v>
      </c>
      <c r="W943">
        <v>0.06113</v>
      </c>
    </row>
    <row r="944" spans="5:23" ht="12.75">
      <c r="E944">
        <v>0.2475</v>
      </c>
      <c r="F944">
        <v>0.0111</v>
      </c>
      <c r="G944">
        <v>0.23936</v>
      </c>
      <c r="I944">
        <v>1.39457</v>
      </c>
      <c r="J944">
        <v>0.3992</v>
      </c>
      <c r="K944">
        <v>0.25581</v>
      </c>
      <c r="M944">
        <v>1.80754</v>
      </c>
      <c r="N944">
        <v>0.006</v>
      </c>
      <c r="O944">
        <v>0.2191</v>
      </c>
      <c r="Q944">
        <v>0.1432</v>
      </c>
      <c r="R944">
        <v>0.00365</v>
      </c>
      <c r="S944">
        <v>0.5918</v>
      </c>
      <c r="U944">
        <v>2.3003</v>
      </c>
      <c r="V944">
        <v>0.0122</v>
      </c>
      <c r="W944">
        <v>0.92594</v>
      </c>
    </row>
    <row r="945" spans="5:23" ht="12.75">
      <c r="E945">
        <v>0.1366</v>
      </c>
      <c r="F945">
        <v>0.939</v>
      </c>
      <c r="G945">
        <v>0.24593</v>
      </c>
      <c r="I945">
        <v>1.62973</v>
      </c>
      <c r="J945">
        <v>0.7263</v>
      </c>
      <c r="K945">
        <v>0.17725</v>
      </c>
      <c r="M945">
        <v>0.46936</v>
      </c>
      <c r="N945">
        <v>2.2268</v>
      </c>
      <c r="O945">
        <v>1.3943</v>
      </c>
      <c r="Q945">
        <v>0.22986</v>
      </c>
      <c r="R945">
        <v>1.72817</v>
      </c>
      <c r="S945">
        <v>0.9661</v>
      </c>
      <c r="U945">
        <v>0.46331</v>
      </c>
      <c r="V945">
        <v>2.0421</v>
      </c>
      <c r="W945">
        <v>2.14474</v>
      </c>
    </row>
    <row r="946" spans="5:23" ht="12.75">
      <c r="E946">
        <v>2.3431</v>
      </c>
      <c r="F946">
        <v>0.0893</v>
      </c>
      <c r="G946">
        <v>0.68206</v>
      </c>
      <c r="I946">
        <v>0.06508</v>
      </c>
      <c r="J946">
        <v>0.4212</v>
      </c>
      <c r="K946">
        <v>3.16497</v>
      </c>
      <c r="M946">
        <v>0.35502</v>
      </c>
      <c r="N946">
        <v>0.2476</v>
      </c>
      <c r="O946">
        <v>0.1393</v>
      </c>
      <c r="Q946">
        <v>0.13014</v>
      </c>
      <c r="R946">
        <v>0.14453</v>
      </c>
      <c r="S946">
        <v>0.8933</v>
      </c>
      <c r="U946">
        <v>0.2031</v>
      </c>
      <c r="V946">
        <v>0.0145</v>
      </c>
      <c r="W946">
        <v>0.33677</v>
      </c>
    </row>
    <row r="947" spans="5:23" ht="12.75">
      <c r="E947">
        <v>1.7818</v>
      </c>
      <c r="F947">
        <v>1.2307</v>
      </c>
      <c r="G947">
        <v>3.91211</v>
      </c>
      <c r="I947">
        <v>0.13058</v>
      </c>
      <c r="J947">
        <v>1.5143</v>
      </c>
      <c r="K947">
        <v>0.15285</v>
      </c>
      <c r="M947">
        <v>0.43239</v>
      </c>
      <c r="N947">
        <v>2.8442</v>
      </c>
      <c r="O947">
        <v>0.2292</v>
      </c>
      <c r="Q947">
        <v>0.64207</v>
      </c>
      <c r="R947">
        <v>0.82383</v>
      </c>
      <c r="S947">
        <v>0.6989</v>
      </c>
      <c r="U947">
        <v>0.05087</v>
      </c>
      <c r="V947">
        <v>0.0021</v>
      </c>
      <c r="W947">
        <v>1.4261</v>
      </c>
    </row>
    <row r="948" spans="5:23" ht="12.75">
      <c r="E948">
        <v>0.1235</v>
      </c>
      <c r="F948">
        <v>1.3413</v>
      </c>
      <c r="G948">
        <v>1.17512</v>
      </c>
      <c r="I948">
        <v>0.26884</v>
      </c>
      <c r="J948">
        <v>0.3547</v>
      </c>
      <c r="K948">
        <v>0.88208</v>
      </c>
      <c r="M948">
        <v>1.37865</v>
      </c>
      <c r="N948">
        <v>0.1979</v>
      </c>
      <c r="O948">
        <v>2.1936</v>
      </c>
      <c r="Q948">
        <v>0.63953</v>
      </c>
      <c r="R948">
        <v>0.29657</v>
      </c>
      <c r="S948">
        <v>0.0136</v>
      </c>
      <c r="U948">
        <v>3.69536</v>
      </c>
      <c r="V948">
        <v>2.4831</v>
      </c>
      <c r="W948">
        <v>0.12516</v>
      </c>
    </row>
    <row r="949" spans="5:23" ht="12.75">
      <c r="E949">
        <v>0.4692</v>
      </c>
      <c r="F949">
        <v>0</v>
      </c>
      <c r="G949">
        <v>2.92871</v>
      </c>
      <c r="I949">
        <v>0.16976</v>
      </c>
      <c r="J949">
        <v>0.2638</v>
      </c>
      <c r="K949">
        <v>2.12954</v>
      </c>
      <c r="M949">
        <v>0.81897</v>
      </c>
      <c r="N949">
        <v>1.2167</v>
      </c>
      <c r="O949">
        <v>0.895</v>
      </c>
      <c r="Q949">
        <v>0.10463</v>
      </c>
      <c r="R949">
        <v>0.469</v>
      </c>
      <c r="S949">
        <v>0.7989</v>
      </c>
      <c r="U949">
        <v>0.22527</v>
      </c>
      <c r="V949">
        <v>0.0146</v>
      </c>
      <c r="W949">
        <v>0.46809</v>
      </c>
    </row>
    <row r="950" spans="5:23" ht="12.75">
      <c r="E950">
        <v>0.3839</v>
      </c>
      <c r="F950">
        <v>2.1146</v>
      </c>
      <c r="G950">
        <v>2.58247</v>
      </c>
      <c r="I950">
        <v>0.27717</v>
      </c>
      <c r="J950">
        <v>0.2836</v>
      </c>
      <c r="K950">
        <v>0.70672</v>
      </c>
      <c r="M950">
        <v>0.24052</v>
      </c>
      <c r="N950">
        <v>2.6567</v>
      </c>
      <c r="O950">
        <v>0.1572</v>
      </c>
      <c r="Q950">
        <v>3.40755</v>
      </c>
      <c r="R950">
        <v>0.02085</v>
      </c>
      <c r="S950">
        <v>0.8554</v>
      </c>
      <c r="U950">
        <v>0.3226</v>
      </c>
      <c r="V950">
        <v>0.2687</v>
      </c>
      <c r="W950">
        <v>0.78496</v>
      </c>
    </row>
    <row r="951" spans="5:23" ht="12.75">
      <c r="E951">
        <v>1.6554</v>
      </c>
      <c r="F951">
        <v>0.6995</v>
      </c>
      <c r="G951">
        <v>0.13889</v>
      </c>
      <c r="I951">
        <v>0.36743</v>
      </c>
      <c r="J951">
        <v>0.6442</v>
      </c>
      <c r="K951">
        <v>1.25513</v>
      </c>
      <c r="M951">
        <v>1.24523</v>
      </c>
      <c r="N951">
        <v>4.3447</v>
      </c>
      <c r="O951">
        <v>0.8157</v>
      </c>
      <c r="Q951">
        <v>0.38996</v>
      </c>
      <c r="R951">
        <v>0.35538</v>
      </c>
      <c r="S951">
        <v>0.8187</v>
      </c>
      <c r="U951">
        <v>0.58669</v>
      </c>
      <c r="V951">
        <v>0.1795</v>
      </c>
      <c r="W951">
        <v>0.14191</v>
      </c>
    </row>
    <row r="952" spans="5:23" ht="12.75">
      <c r="E952">
        <v>0.3822</v>
      </c>
      <c r="F952">
        <v>1.348</v>
      </c>
      <c r="G952">
        <v>1.85191</v>
      </c>
      <c r="I952">
        <v>0.37784</v>
      </c>
      <c r="J952">
        <v>0.0903</v>
      </c>
      <c r="K952">
        <v>2.96267</v>
      </c>
      <c r="M952">
        <v>2.10563</v>
      </c>
      <c r="N952">
        <v>1.3651</v>
      </c>
      <c r="O952">
        <v>2.2049</v>
      </c>
      <c r="Q952">
        <v>1.75702</v>
      </c>
      <c r="R952">
        <v>3.24539</v>
      </c>
      <c r="S952">
        <v>0.4989</v>
      </c>
      <c r="U952">
        <v>0.91859</v>
      </c>
      <c r="V952">
        <v>0.7897</v>
      </c>
      <c r="W952">
        <v>0.20729</v>
      </c>
    </row>
    <row r="953" spans="5:23" ht="12.75">
      <c r="E953">
        <v>0.9329</v>
      </c>
      <c r="F953">
        <v>0.6895</v>
      </c>
      <c r="G953">
        <v>0.45064</v>
      </c>
      <c r="I953">
        <v>1.70417</v>
      </c>
      <c r="J953">
        <v>0.3312</v>
      </c>
      <c r="K953">
        <v>2.17459</v>
      </c>
      <c r="M953">
        <v>0.82906</v>
      </c>
      <c r="N953">
        <v>0.0084</v>
      </c>
      <c r="O953">
        <v>0.4382</v>
      </c>
      <c r="Q953">
        <v>1.04471</v>
      </c>
      <c r="R953">
        <v>0.2407</v>
      </c>
      <c r="S953">
        <v>2.265</v>
      </c>
      <c r="U953">
        <v>0.08603</v>
      </c>
      <c r="V953">
        <v>2.5591</v>
      </c>
      <c r="W953">
        <v>1.51769</v>
      </c>
    </row>
    <row r="954" spans="5:23" ht="12.75">
      <c r="E954">
        <v>2.0353</v>
      </c>
      <c r="F954">
        <v>0.9247</v>
      </c>
      <c r="G954">
        <v>1.70835</v>
      </c>
      <c r="I954">
        <v>2.9991</v>
      </c>
      <c r="J954">
        <v>0.7112</v>
      </c>
      <c r="K954">
        <v>1.59821</v>
      </c>
      <c r="M954">
        <v>0.17438</v>
      </c>
      <c r="N954">
        <v>0.0605</v>
      </c>
      <c r="O954">
        <v>1.4924</v>
      </c>
      <c r="Q954">
        <v>0.82459</v>
      </c>
      <c r="R954">
        <v>3.73074</v>
      </c>
      <c r="S954">
        <v>0.7626</v>
      </c>
      <c r="U954">
        <v>0.79134</v>
      </c>
      <c r="V954">
        <v>2.675</v>
      </c>
      <c r="W954">
        <v>3.3706</v>
      </c>
    </row>
    <row r="955" spans="5:23" ht="12.75">
      <c r="E955">
        <v>1.1256</v>
      </c>
      <c r="F955">
        <v>0.9647</v>
      </c>
      <c r="G955">
        <v>0.00536</v>
      </c>
      <c r="I955">
        <v>1.09322</v>
      </c>
      <c r="J955">
        <v>0.4429</v>
      </c>
      <c r="K955">
        <v>0.78638</v>
      </c>
      <c r="M955">
        <v>3.47903</v>
      </c>
      <c r="N955">
        <v>1.8622</v>
      </c>
      <c r="O955">
        <v>0.6538</v>
      </c>
      <c r="Q955">
        <v>1.23272</v>
      </c>
      <c r="R955">
        <v>0.60054</v>
      </c>
      <c r="S955">
        <v>0.6512</v>
      </c>
      <c r="U955">
        <v>0.6539</v>
      </c>
      <c r="V955">
        <v>0.0083</v>
      </c>
      <c r="W955">
        <v>0.20711</v>
      </c>
    </row>
    <row r="956" spans="5:23" ht="12.75">
      <c r="E956">
        <v>1.2681</v>
      </c>
      <c r="F956">
        <v>0.5018</v>
      </c>
      <c r="G956">
        <v>0.29102</v>
      </c>
      <c r="I956">
        <v>0.46823</v>
      </c>
      <c r="J956">
        <v>2.7512</v>
      </c>
      <c r="K956">
        <v>2.05967</v>
      </c>
      <c r="M956">
        <v>2.09222</v>
      </c>
      <c r="N956">
        <v>4.645</v>
      </c>
      <c r="O956">
        <v>0.9731</v>
      </c>
      <c r="Q956">
        <v>0.12825</v>
      </c>
      <c r="R956">
        <v>0.92673</v>
      </c>
      <c r="S956">
        <v>0.776</v>
      </c>
      <c r="U956">
        <v>3.35608</v>
      </c>
      <c r="V956">
        <v>0.0023</v>
      </c>
      <c r="W956">
        <v>0.77903</v>
      </c>
    </row>
    <row r="957" spans="5:23" ht="12.75">
      <c r="E957">
        <v>0.4038</v>
      </c>
      <c r="F957">
        <v>2.1818</v>
      </c>
      <c r="G957">
        <v>2.15285</v>
      </c>
      <c r="I957">
        <v>1.25118</v>
      </c>
      <c r="J957">
        <v>0.0528</v>
      </c>
      <c r="K957">
        <v>0.24315</v>
      </c>
      <c r="M957">
        <v>3.52991</v>
      </c>
      <c r="N957">
        <v>1.5991</v>
      </c>
      <c r="O957">
        <v>0.6038</v>
      </c>
      <c r="Q957">
        <v>1.47437</v>
      </c>
      <c r="R957">
        <v>0.03967</v>
      </c>
      <c r="S957">
        <v>0.0254</v>
      </c>
      <c r="U957">
        <v>0.2303</v>
      </c>
      <c r="V957">
        <v>1.0269</v>
      </c>
      <c r="W957">
        <v>0.0481</v>
      </c>
    </row>
    <row r="958" spans="5:23" ht="12.75">
      <c r="E958">
        <v>0.7555</v>
      </c>
      <c r="F958">
        <v>0.4703</v>
      </c>
      <c r="G958">
        <v>1.52514</v>
      </c>
      <c r="I958">
        <v>1.14054</v>
      </c>
      <c r="J958">
        <v>0.2194</v>
      </c>
      <c r="K958">
        <v>3.44379</v>
      </c>
      <c r="M958">
        <v>1.18258</v>
      </c>
      <c r="N958">
        <v>0.0116</v>
      </c>
      <c r="O958">
        <v>0.5565</v>
      </c>
      <c r="Q958">
        <v>1.16323</v>
      </c>
      <c r="R958">
        <v>0.79652</v>
      </c>
      <c r="S958">
        <v>2.2967</v>
      </c>
      <c r="U958">
        <v>2.94543</v>
      </c>
      <c r="V958">
        <v>0.1809</v>
      </c>
      <c r="W958">
        <v>0.11185</v>
      </c>
    </row>
    <row r="959" spans="5:23" ht="12.75">
      <c r="E959">
        <v>2.5511</v>
      </c>
      <c r="F959">
        <v>1.0097</v>
      </c>
      <c r="G959">
        <v>6.40993</v>
      </c>
      <c r="I959">
        <v>0.09105</v>
      </c>
      <c r="J959">
        <v>0.6591</v>
      </c>
      <c r="K959">
        <v>1.08785</v>
      </c>
      <c r="M959">
        <v>1.10152</v>
      </c>
      <c r="N959">
        <v>0.0334</v>
      </c>
      <c r="O959">
        <v>0.0956</v>
      </c>
      <c r="Q959">
        <v>0.35593</v>
      </c>
      <c r="R959">
        <v>0.21923</v>
      </c>
      <c r="S959">
        <v>0.2499</v>
      </c>
      <c r="U959">
        <v>1.32869</v>
      </c>
      <c r="V959">
        <v>0.0683</v>
      </c>
      <c r="W959">
        <v>0.33381</v>
      </c>
    </row>
    <row r="960" spans="5:23" ht="12.75">
      <c r="E960">
        <v>1.0342</v>
      </c>
      <c r="F960">
        <v>0.7113</v>
      </c>
      <c r="G960">
        <v>0.17818</v>
      </c>
      <c r="I960">
        <v>2.2381</v>
      </c>
      <c r="J960">
        <v>2.7212</v>
      </c>
      <c r="K960">
        <v>1.17777</v>
      </c>
      <c r="M960">
        <v>0.38756</v>
      </c>
      <c r="N960">
        <v>0.2788</v>
      </c>
      <c r="O960">
        <v>0.1254</v>
      </c>
      <c r="Q960">
        <v>1.48189</v>
      </c>
      <c r="R960">
        <v>1.5642</v>
      </c>
      <c r="S960">
        <v>0.4294</v>
      </c>
      <c r="U960">
        <v>0.86399</v>
      </c>
      <c r="V960">
        <v>0.0945</v>
      </c>
      <c r="W960">
        <v>0.80196</v>
      </c>
    </row>
    <row r="961" spans="5:23" ht="12.75">
      <c r="E961">
        <v>3.2565</v>
      </c>
      <c r="F961">
        <v>2.216</v>
      </c>
      <c r="G961">
        <v>1.1475</v>
      </c>
      <c r="I961">
        <v>0.21329</v>
      </c>
      <c r="J961">
        <v>1.2409</v>
      </c>
      <c r="K961">
        <v>0.45569</v>
      </c>
      <c r="M961">
        <v>2.73546</v>
      </c>
      <c r="N961">
        <v>0.7237</v>
      </c>
      <c r="O961">
        <v>1.2043</v>
      </c>
      <c r="Q961">
        <v>2.46123</v>
      </c>
      <c r="R961">
        <v>0.35508</v>
      </c>
      <c r="S961">
        <v>0.2363</v>
      </c>
      <c r="U961">
        <v>0.74145</v>
      </c>
      <c r="V961">
        <v>1.1522</v>
      </c>
      <c r="W961">
        <v>3.81939</v>
      </c>
    </row>
    <row r="962" spans="5:23" ht="12.75">
      <c r="E962">
        <v>0.4089</v>
      </c>
      <c r="F962">
        <v>0.0152</v>
      </c>
      <c r="G962">
        <v>1.35153</v>
      </c>
      <c r="I962">
        <v>0.65725</v>
      </c>
      <c r="J962">
        <v>0.9753</v>
      </c>
      <c r="K962">
        <v>1.70858</v>
      </c>
      <c r="M962">
        <v>0.03836</v>
      </c>
      <c r="N962">
        <v>1.3066</v>
      </c>
      <c r="O962">
        <v>1.2979</v>
      </c>
      <c r="Q962">
        <v>0.1658</v>
      </c>
      <c r="R962">
        <v>0.27794</v>
      </c>
      <c r="S962">
        <v>0.2604</v>
      </c>
      <c r="U962">
        <v>0.54788</v>
      </c>
      <c r="V962">
        <v>0.6491</v>
      </c>
      <c r="W962">
        <v>0.20127</v>
      </c>
    </row>
    <row r="963" spans="5:23" ht="12.75">
      <c r="E963">
        <v>5.2695</v>
      </c>
      <c r="F963">
        <v>0.1819</v>
      </c>
      <c r="G963">
        <v>0.329</v>
      </c>
      <c r="I963">
        <v>0.1559</v>
      </c>
      <c r="J963">
        <v>1.4329</v>
      </c>
      <c r="K963">
        <v>0.02227</v>
      </c>
      <c r="M963">
        <v>2.36936</v>
      </c>
      <c r="N963">
        <v>0.8071</v>
      </c>
      <c r="O963">
        <v>3.8524</v>
      </c>
      <c r="Q963">
        <v>1.54157</v>
      </c>
      <c r="R963">
        <v>0.45451</v>
      </c>
      <c r="S963">
        <v>2.5346</v>
      </c>
      <c r="U963">
        <v>1.48207</v>
      </c>
      <c r="V963">
        <v>0.257</v>
      </c>
      <c r="W963">
        <v>0.05787</v>
      </c>
    </row>
    <row r="964" spans="5:23" ht="12.75">
      <c r="E964">
        <v>0.4107</v>
      </c>
      <c r="F964">
        <v>0.1667</v>
      </c>
      <c r="G964">
        <v>2.46742</v>
      </c>
      <c r="I964">
        <v>0.14848</v>
      </c>
      <c r="J964">
        <v>0.7832</v>
      </c>
      <c r="K964">
        <v>0.74638</v>
      </c>
      <c r="M964">
        <v>0.37593</v>
      </c>
      <c r="N964">
        <v>0.0684</v>
      </c>
      <c r="O964">
        <v>1.351</v>
      </c>
      <c r="Q964">
        <v>0.672</v>
      </c>
      <c r="R964">
        <v>0.11351</v>
      </c>
      <c r="S964">
        <v>0.7652</v>
      </c>
      <c r="U964">
        <v>0.62106</v>
      </c>
      <c r="V964">
        <v>0.025</v>
      </c>
      <c r="W964">
        <v>2.7209</v>
      </c>
    </row>
    <row r="965" spans="5:23" ht="12.75">
      <c r="E965">
        <v>0.3013</v>
      </c>
      <c r="F965">
        <v>5.7365</v>
      </c>
      <c r="G965">
        <v>2.9787</v>
      </c>
      <c r="I965">
        <v>1.01616</v>
      </c>
      <c r="J965">
        <v>0.8197</v>
      </c>
      <c r="K965">
        <v>1.17771</v>
      </c>
      <c r="M965">
        <v>0.12164</v>
      </c>
      <c r="N965">
        <v>0.0738</v>
      </c>
      <c r="O965">
        <v>0.5032</v>
      </c>
      <c r="Q965">
        <v>1.90116</v>
      </c>
      <c r="R965">
        <v>0.06454</v>
      </c>
      <c r="S965">
        <v>1.6969</v>
      </c>
      <c r="U965">
        <v>0.42326</v>
      </c>
      <c r="V965">
        <v>2.0251</v>
      </c>
      <c r="W965">
        <v>0.01001</v>
      </c>
    </row>
    <row r="966" spans="5:23" ht="12.75">
      <c r="E966">
        <v>0.7033</v>
      </c>
      <c r="F966">
        <v>0.1831</v>
      </c>
      <c r="G966">
        <v>0.58593</v>
      </c>
      <c r="I966">
        <v>0.95176</v>
      </c>
      <c r="J966">
        <v>2.932</v>
      </c>
      <c r="K966">
        <v>0.56383</v>
      </c>
      <c r="M966">
        <v>0.24074</v>
      </c>
      <c r="N966">
        <v>0.0224</v>
      </c>
      <c r="O966">
        <v>0.0122</v>
      </c>
      <c r="Q966">
        <v>3.13369</v>
      </c>
      <c r="R966">
        <v>0.00107</v>
      </c>
      <c r="S966">
        <v>2.3136</v>
      </c>
      <c r="U966">
        <v>0.1079</v>
      </c>
      <c r="V966">
        <v>2.0059</v>
      </c>
      <c r="W966">
        <v>0.06592</v>
      </c>
    </row>
    <row r="967" spans="5:23" ht="12.75">
      <c r="E967">
        <v>2.8171</v>
      </c>
      <c r="F967">
        <v>0.1308</v>
      </c>
      <c r="G967">
        <v>0.15098</v>
      </c>
      <c r="I967">
        <v>0.26491</v>
      </c>
      <c r="J967">
        <v>0.2814</v>
      </c>
      <c r="K967">
        <v>0.50752</v>
      </c>
      <c r="M967">
        <v>0.59841</v>
      </c>
      <c r="N967">
        <v>0.3343</v>
      </c>
      <c r="O967">
        <v>0.3619</v>
      </c>
      <c r="Q967">
        <v>1.91714</v>
      </c>
      <c r="R967">
        <v>0.04822</v>
      </c>
      <c r="S967">
        <v>0.9477</v>
      </c>
      <c r="U967">
        <v>2.41561</v>
      </c>
      <c r="V967">
        <v>0.1798</v>
      </c>
      <c r="W967">
        <v>0.4625</v>
      </c>
    </row>
    <row r="968" spans="5:23" ht="12.75">
      <c r="E968">
        <v>0.1928</v>
      </c>
      <c r="F968">
        <v>1.0388</v>
      </c>
      <c r="G968">
        <v>2.15845</v>
      </c>
      <c r="I968">
        <v>0.44138</v>
      </c>
      <c r="J968">
        <v>0.7793</v>
      </c>
      <c r="K968">
        <v>0.31454</v>
      </c>
      <c r="M968">
        <v>1.19662</v>
      </c>
      <c r="N968">
        <v>0.3297</v>
      </c>
      <c r="O968">
        <v>2.5425</v>
      </c>
      <c r="Q968">
        <v>0.24664</v>
      </c>
      <c r="R968">
        <v>0.89529</v>
      </c>
      <c r="S968">
        <v>2.5197</v>
      </c>
      <c r="U968">
        <v>1.02501</v>
      </c>
      <c r="V968">
        <v>0.1459</v>
      </c>
      <c r="W968">
        <v>0.26409</v>
      </c>
    </row>
    <row r="969" spans="5:23" ht="12.75">
      <c r="E969">
        <v>1.5977</v>
      </c>
      <c r="F969">
        <v>0.7301</v>
      </c>
      <c r="G969">
        <v>0.36029</v>
      </c>
      <c r="I969">
        <v>0.71432</v>
      </c>
      <c r="J969">
        <v>0.1029</v>
      </c>
      <c r="K969">
        <v>0.58597</v>
      </c>
      <c r="M969">
        <v>0.03095</v>
      </c>
      <c r="N969">
        <v>1.2212</v>
      </c>
      <c r="O969">
        <v>1.7908</v>
      </c>
      <c r="Q969">
        <v>1.49844</v>
      </c>
      <c r="R969">
        <v>0.01517</v>
      </c>
      <c r="S969">
        <v>0.2866</v>
      </c>
      <c r="U969">
        <v>1.46661</v>
      </c>
      <c r="V969">
        <v>0.0199</v>
      </c>
      <c r="W969">
        <v>1.3346</v>
      </c>
    </row>
    <row r="970" spans="5:23" ht="12.75">
      <c r="E970">
        <v>1.4556</v>
      </c>
      <c r="F970">
        <v>0.2335</v>
      </c>
      <c r="G970">
        <v>0.95145</v>
      </c>
      <c r="I970">
        <v>0.45939</v>
      </c>
      <c r="J970">
        <v>0.1418</v>
      </c>
      <c r="K970">
        <v>0.02762</v>
      </c>
      <c r="M970">
        <v>1.18304</v>
      </c>
      <c r="N970">
        <v>5.1681</v>
      </c>
      <c r="O970">
        <v>0.3718</v>
      </c>
      <c r="Q970">
        <v>1.71237</v>
      </c>
      <c r="R970">
        <v>0.65941</v>
      </c>
      <c r="S970">
        <v>0.5857</v>
      </c>
      <c r="U970">
        <v>0.3354</v>
      </c>
      <c r="V970">
        <v>0.2161</v>
      </c>
      <c r="W970">
        <v>1.73018</v>
      </c>
    </row>
    <row r="971" spans="5:23" ht="12.75">
      <c r="E971">
        <v>1.5455</v>
      </c>
      <c r="F971">
        <v>0.0707</v>
      </c>
      <c r="G971">
        <v>1.13636</v>
      </c>
      <c r="I971">
        <v>0.0009</v>
      </c>
      <c r="J971">
        <v>0.0143</v>
      </c>
      <c r="K971">
        <v>0.20856</v>
      </c>
      <c r="M971">
        <v>0.70631</v>
      </c>
      <c r="N971">
        <v>0.3586</v>
      </c>
      <c r="O971">
        <v>2.2846</v>
      </c>
      <c r="Q971">
        <v>0.19809</v>
      </c>
      <c r="R971">
        <v>0.15043</v>
      </c>
      <c r="S971">
        <v>1.9686</v>
      </c>
      <c r="U971">
        <v>0.6831</v>
      </c>
      <c r="V971">
        <v>4.7854</v>
      </c>
      <c r="W971">
        <v>0.89995</v>
      </c>
    </row>
    <row r="972" spans="5:23" ht="12.75">
      <c r="E972">
        <v>0.944</v>
      </c>
      <c r="F972">
        <v>4.314</v>
      </c>
      <c r="G972">
        <v>1.88877</v>
      </c>
      <c r="I972">
        <v>0.71266</v>
      </c>
      <c r="J972">
        <v>0.543</v>
      </c>
      <c r="K972">
        <v>1.88233</v>
      </c>
      <c r="M972">
        <v>2.72995</v>
      </c>
      <c r="N972">
        <v>0.042</v>
      </c>
      <c r="O972">
        <v>0.4363</v>
      </c>
      <c r="Q972">
        <v>0.20233</v>
      </c>
      <c r="R972">
        <v>0.75151</v>
      </c>
      <c r="S972">
        <v>0.5237</v>
      </c>
      <c r="U972">
        <v>0.91615</v>
      </c>
      <c r="V972">
        <v>3.4227</v>
      </c>
      <c r="W972">
        <v>0.23697</v>
      </c>
    </row>
    <row r="973" spans="5:23" ht="12.75">
      <c r="E973">
        <v>3.3748</v>
      </c>
      <c r="F973">
        <v>0.0251</v>
      </c>
      <c r="G973">
        <v>0.0491</v>
      </c>
      <c r="I973">
        <v>0.91099</v>
      </c>
      <c r="J973">
        <v>0.0678</v>
      </c>
      <c r="K973">
        <v>0.57471</v>
      </c>
      <c r="M973">
        <v>0.32688</v>
      </c>
      <c r="N973">
        <v>0.0826</v>
      </c>
      <c r="O973">
        <v>0.423</v>
      </c>
      <c r="Q973">
        <v>0.3651</v>
      </c>
      <c r="R973">
        <v>0.33725</v>
      </c>
      <c r="S973">
        <v>0.8408</v>
      </c>
      <c r="U973">
        <v>0.49929</v>
      </c>
      <c r="V973">
        <v>0.1202</v>
      </c>
      <c r="W973">
        <v>0.05068</v>
      </c>
    </row>
    <row r="974" spans="5:23" ht="12.75">
      <c r="E974">
        <v>0.2199</v>
      </c>
      <c r="F974">
        <v>0.0332</v>
      </c>
      <c r="G974">
        <v>0.80441</v>
      </c>
      <c r="I974">
        <v>0.19554</v>
      </c>
      <c r="J974">
        <v>0.9059</v>
      </c>
      <c r="K974">
        <v>0.98278</v>
      </c>
      <c r="M974">
        <v>0.70527</v>
      </c>
      <c r="N974">
        <v>4.1862</v>
      </c>
      <c r="O974">
        <v>0.2954</v>
      </c>
      <c r="Q974">
        <v>2.34937</v>
      </c>
      <c r="R974">
        <v>0.00024</v>
      </c>
      <c r="S974">
        <v>0.115</v>
      </c>
      <c r="U974">
        <v>0.86148</v>
      </c>
      <c r="V974">
        <v>0.0345</v>
      </c>
      <c r="W974">
        <v>1.25292</v>
      </c>
    </row>
    <row r="975" spans="5:23" ht="12.75">
      <c r="E975">
        <v>1.3936</v>
      </c>
      <c r="F975">
        <v>2.0395</v>
      </c>
      <c r="G975">
        <v>0.50915</v>
      </c>
      <c r="I975">
        <v>0.88098</v>
      </c>
      <c r="J975">
        <v>4.8032</v>
      </c>
      <c r="K975">
        <v>0.3594</v>
      </c>
      <c r="M975">
        <v>0.1541</v>
      </c>
      <c r="N975">
        <v>4.3147</v>
      </c>
      <c r="O975">
        <v>0.3228</v>
      </c>
      <c r="Q975">
        <v>0.73014</v>
      </c>
      <c r="R975">
        <v>0.06735</v>
      </c>
      <c r="S975">
        <v>0.5498</v>
      </c>
      <c r="U975">
        <v>0.85417</v>
      </c>
      <c r="V975">
        <v>1.7137</v>
      </c>
      <c r="W975">
        <v>0.79564</v>
      </c>
    </row>
    <row r="976" spans="5:23" ht="12.75">
      <c r="E976">
        <v>1.1619</v>
      </c>
      <c r="F976">
        <v>0.1579</v>
      </c>
      <c r="G976">
        <v>0.12966</v>
      </c>
      <c r="I976">
        <v>0.98913</v>
      </c>
      <c r="J976">
        <v>1.4101</v>
      </c>
      <c r="K976">
        <v>0.96496</v>
      </c>
      <c r="M976">
        <v>0.04166</v>
      </c>
      <c r="N976">
        <v>0.208</v>
      </c>
      <c r="O976">
        <v>0.9331</v>
      </c>
      <c r="Q976">
        <v>0.20454</v>
      </c>
      <c r="R976">
        <v>1.46184</v>
      </c>
      <c r="S976">
        <v>0.5218</v>
      </c>
      <c r="U976">
        <v>1.51384</v>
      </c>
      <c r="V976">
        <v>6.4023</v>
      </c>
      <c r="W976">
        <v>0.66082</v>
      </c>
    </row>
    <row r="977" spans="5:23" ht="12.75">
      <c r="E977">
        <v>0.4624</v>
      </c>
      <c r="F977">
        <v>0.0655</v>
      </c>
      <c r="G977">
        <v>0.02809</v>
      </c>
      <c r="I977">
        <v>0.78974</v>
      </c>
      <c r="J977">
        <v>1.8525</v>
      </c>
      <c r="K977">
        <v>1.01895</v>
      </c>
      <c r="M977">
        <v>0.18343</v>
      </c>
      <c r="N977">
        <v>0.4975</v>
      </c>
      <c r="O977">
        <v>1.1299</v>
      </c>
      <c r="Q977">
        <v>1.22527</v>
      </c>
      <c r="R977">
        <v>0.39444</v>
      </c>
      <c r="S977">
        <v>0.0852</v>
      </c>
      <c r="U977">
        <v>1.15159</v>
      </c>
      <c r="V977">
        <v>3.6334</v>
      </c>
      <c r="W977">
        <v>0.68656</v>
      </c>
    </row>
    <row r="978" spans="5:23" ht="12.75">
      <c r="E978">
        <v>0.2638</v>
      </c>
      <c r="F978">
        <v>4.3722</v>
      </c>
      <c r="G978">
        <v>0.13264</v>
      </c>
      <c r="I978">
        <v>0.21828</v>
      </c>
      <c r="J978">
        <v>1.9239</v>
      </c>
      <c r="K978">
        <v>0.67621</v>
      </c>
      <c r="M978">
        <v>0.00213</v>
      </c>
      <c r="N978">
        <v>0.1218</v>
      </c>
      <c r="O978">
        <v>0.913</v>
      </c>
      <c r="Q978">
        <v>0.67082</v>
      </c>
      <c r="R978">
        <v>1.42161</v>
      </c>
      <c r="S978">
        <v>0.7489</v>
      </c>
      <c r="U978">
        <v>0.71637</v>
      </c>
      <c r="V978">
        <v>0.31</v>
      </c>
      <c r="W978">
        <v>2.87441</v>
      </c>
    </row>
    <row r="979" spans="5:23" ht="12.75">
      <c r="E979">
        <v>1.9771</v>
      </c>
      <c r="F979">
        <v>0.4445</v>
      </c>
      <c r="G979">
        <v>0.01016</v>
      </c>
      <c r="I979">
        <v>1.12241</v>
      </c>
      <c r="J979">
        <v>0.1749</v>
      </c>
      <c r="K979">
        <v>3.21772</v>
      </c>
      <c r="M979">
        <v>0.13352</v>
      </c>
      <c r="N979">
        <v>0.8824</v>
      </c>
      <c r="O979">
        <v>3.2213</v>
      </c>
      <c r="Q979">
        <v>4.10525</v>
      </c>
      <c r="R979">
        <v>0.30818</v>
      </c>
      <c r="S979">
        <v>1.1289</v>
      </c>
      <c r="U979">
        <v>2.10214</v>
      </c>
      <c r="V979">
        <v>0</v>
      </c>
      <c r="W979">
        <v>0.92554</v>
      </c>
    </row>
    <row r="980" spans="5:23" ht="12.75">
      <c r="E980">
        <v>0.4388</v>
      </c>
      <c r="F980">
        <v>0.0113</v>
      </c>
      <c r="G980">
        <v>0.46981</v>
      </c>
      <c r="I980">
        <v>2.85876</v>
      </c>
      <c r="J980">
        <v>0.7818</v>
      </c>
      <c r="K980">
        <v>0.03671</v>
      </c>
      <c r="M980">
        <v>1.0886</v>
      </c>
      <c r="N980">
        <v>0.7769</v>
      </c>
      <c r="O980">
        <v>0.5726</v>
      </c>
      <c r="Q980">
        <v>1.28088</v>
      </c>
      <c r="R980">
        <v>0.61471</v>
      </c>
      <c r="S980">
        <v>0.1246</v>
      </c>
      <c r="U980">
        <v>0.3143</v>
      </c>
      <c r="V980">
        <v>0.0281</v>
      </c>
      <c r="W980">
        <v>0.93544</v>
      </c>
    </row>
    <row r="981" spans="5:23" ht="12.75">
      <c r="E981">
        <v>0.1034</v>
      </c>
      <c r="F981">
        <v>0.2236</v>
      </c>
      <c r="G981">
        <v>1.04868</v>
      </c>
      <c r="I981">
        <v>0.03522</v>
      </c>
      <c r="J981">
        <v>0.1286</v>
      </c>
      <c r="K981">
        <v>0.02461</v>
      </c>
      <c r="M981">
        <v>0.6284</v>
      </c>
      <c r="N981">
        <v>0.2506</v>
      </c>
      <c r="O981">
        <v>0.2016</v>
      </c>
      <c r="Q981">
        <v>0.51006</v>
      </c>
      <c r="R981">
        <v>0.13005</v>
      </c>
      <c r="S981">
        <v>2.2927</v>
      </c>
      <c r="U981">
        <v>1.84102</v>
      </c>
      <c r="V981">
        <v>0.2195</v>
      </c>
      <c r="W981">
        <v>0.67822</v>
      </c>
    </row>
    <row r="982" spans="5:23" ht="12.75">
      <c r="E982">
        <v>0.0521</v>
      </c>
      <c r="F982">
        <v>5.4473</v>
      </c>
      <c r="G982">
        <v>2.13986</v>
      </c>
      <c r="I982">
        <v>0.71593</v>
      </c>
      <c r="J982">
        <v>0.6521</v>
      </c>
      <c r="K982">
        <v>1.25635</v>
      </c>
      <c r="M982">
        <v>0.56826</v>
      </c>
      <c r="N982">
        <v>0.0158</v>
      </c>
      <c r="O982">
        <v>2.4833</v>
      </c>
      <c r="Q982">
        <v>0.52045</v>
      </c>
      <c r="R982">
        <v>0.86234</v>
      </c>
      <c r="S982">
        <v>0.2041</v>
      </c>
      <c r="U982">
        <v>0.67347</v>
      </c>
      <c r="V982">
        <v>0.0631</v>
      </c>
      <c r="W982">
        <v>2.24698</v>
      </c>
    </row>
    <row r="983" spans="5:23" ht="12.75">
      <c r="E983">
        <v>6.1909</v>
      </c>
      <c r="F983">
        <v>5.0479</v>
      </c>
      <c r="G983">
        <v>3.53524</v>
      </c>
      <c r="I983">
        <v>1.95346</v>
      </c>
      <c r="J983">
        <v>0.1523</v>
      </c>
      <c r="K983">
        <v>0.57091</v>
      </c>
      <c r="M983">
        <v>3.36878</v>
      </c>
      <c r="N983">
        <v>1.3984</v>
      </c>
      <c r="O983">
        <v>2.6335</v>
      </c>
      <c r="Q983">
        <v>0.35814</v>
      </c>
      <c r="R983">
        <v>1.22733</v>
      </c>
      <c r="S983">
        <v>1.6079</v>
      </c>
      <c r="U983">
        <v>0.80527</v>
      </c>
      <c r="V983">
        <v>0.9551</v>
      </c>
      <c r="W983">
        <v>0.04798</v>
      </c>
    </row>
    <row r="984" spans="5:23" ht="12.75">
      <c r="E984">
        <v>0.4863</v>
      </c>
      <c r="F984">
        <v>0.2962</v>
      </c>
      <c r="G984">
        <v>0.12957</v>
      </c>
      <c r="I984">
        <v>0.7374</v>
      </c>
      <c r="J984">
        <v>2.8553</v>
      </c>
      <c r="K984">
        <v>2.2996</v>
      </c>
      <c r="M984">
        <v>3.45132</v>
      </c>
      <c r="N984">
        <v>0.3913</v>
      </c>
      <c r="O984">
        <v>0.605</v>
      </c>
      <c r="Q984">
        <v>0.06303</v>
      </c>
      <c r="R984">
        <v>0.06533</v>
      </c>
      <c r="S984">
        <v>3.9086</v>
      </c>
      <c r="U984">
        <v>0.56834</v>
      </c>
      <c r="V984">
        <v>0.0633</v>
      </c>
      <c r="W984">
        <v>2.4343</v>
      </c>
    </row>
    <row r="985" spans="5:23" ht="12.75">
      <c r="E985">
        <v>0.421</v>
      </c>
      <c r="F985">
        <v>1.2626</v>
      </c>
      <c r="G985">
        <v>0.7338</v>
      </c>
      <c r="I985">
        <v>1.31782</v>
      </c>
      <c r="J985">
        <v>0.0284</v>
      </c>
      <c r="K985">
        <v>0.16012</v>
      </c>
      <c r="M985">
        <v>1.50438</v>
      </c>
      <c r="N985">
        <v>0.0785</v>
      </c>
      <c r="O985">
        <v>0.8868</v>
      </c>
      <c r="Q985">
        <v>0.8472</v>
      </c>
      <c r="R985">
        <v>0.06029</v>
      </c>
      <c r="S985">
        <v>0.7356</v>
      </c>
      <c r="U985">
        <v>0.40588</v>
      </c>
      <c r="V985">
        <v>0.0002</v>
      </c>
      <c r="W985">
        <v>2.33986</v>
      </c>
    </row>
    <row r="986" spans="5:23" ht="12.75">
      <c r="E986">
        <v>1.2724</v>
      </c>
      <c r="F986">
        <v>0.3013</v>
      </c>
      <c r="G986">
        <v>1.46136</v>
      </c>
      <c r="I986">
        <v>0.55676</v>
      </c>
      <c r="J986">
        <v>0.6041</v>
      </c>
      <c r="K986">
        <v>0.35761</v>
      </c>
      <c r="M986">
        <v>2.5183</v>
      </c>
      <c r="N986">
        <v>1.3671</v>
      </c>
      <c r="O986">
        <v>1.8376</v>
      </c>
      <c r="Q986">
        <v>3.06537</v>
      </c>
      <c r="R986">
        <v>0.03576</v>
      </c>
      <c r="S986">
        <v>0.0874</v>
      </c>
      <c r="U986">
        <v>0.2048</v>
      </c>
      <c r="V986">
        <v>0.249</v>
      </c>
      <c r="W986">
        <v>0.44772</v>
      </c>
    </row>
    <row r="987" spans="5:23" ht="12.75">
      <c r="E987">
        <v>0.5319</v>
      </c>
      <c r="F987">
        <v>0.801</v>
      </c>
      <c r="G987">
        <v>0.02353</v>
      </c>
      <c r="I987">
        <v>0.35625</v>
      </c>
      <c r="J987">
        <v>1.6378</v>
      </c>
      <c r="K987">
        <v>0.02559</v>
      </c>
      <c r="M987">
        <v>0.40599</v>
      </c>
      <c r="N987">
        <v>3.7588</v>
      </c>
      <c r="O987">
        <v>0.4144</v>
      </c>
      <c r="Q987">
        <v>0.5506</v>
      </c>
      <c r="R987">
        <v>0.04671</v>
      </c>
      <c r="S987">
        <v>1.3811</v>
      </c>
      <c r="U987">
        <v>1.81659</v>
      </c>
      <c r="V987">
        <v>3.6539</v>
      </c>
      <c r="W987">
        <v>1.78509</v>
      </c>
    </row>
    <row r="988" spans="5:23" ht="12.75">
      <c r="E988">
        <v>1.2466</v>
      </c>
      <c r="F988">
        <v>1.3891</v>
      </c>
      <c r="G988">
        <v>1.06184</v>
      </c>
      <c r="I988">
        <v>2.74695</v>
      </c>
      <c r="J988">
        <v>1.0468</v>
      </c>
      <c r="K988">
        <v>1.77382</v>
      </c>
      <c r="M988">
        <v>1.73475</v>
      </c>
      <c r="N988">
        <v>0.0241</v>
      </c>
      <c r="O988">
        <v>0.5668</v>
      </c>
      <c r="Q988">
        <v>0.57441</v>
      </c>
      <c r="R988">
        <v>1.21777</v>
      </c>
      <c r="S988">
        <v>0.3564</v>
      </c>
      <c r="U988">
        <v>0.76095</v>
      </c>
      <c r="V988">
        <v>0.2748</v>
      </c>
      <c r="W988">
        <v>2.76208</v>
      </c>
    </row>
    <row r="989" spans="5:23" ht="12.75">
      <c r="E989">
        <v>0.6102</v>
      </c>
      <c r="F989">
        <v>0.0082</v>
      </c>
      <c r="G989">
        <v>0.11624</v>
      </c>
      <c r="I989">
        <v>0.72091</v>
      </c>
      <c r="J989">
        <v>3.8082</v>
      </c>
      <c r="K989">
        <v>3.04681</v>
      </c>
      <c r="M989">
        <v>0.949</v>
      </c>
      <c r="N989">
        <v>1.7272</v>
      </c>
      <c r="O989">
        <v>0.926</v>
      </c>
      <c r="Q989">
        <v>0.84232</v>
      </c>
      <c r="R989">
        <v>0.65926</v>
      </c>
      <c r="S989">
        <v>0.3417</v>
      </c>
      <c r="U989">
        <v>0.15776</v>
      </c>
      <c r="V989">
        <v>2.1508</v>
      </c>
      <c r="W989">
        <v>0.12042</v>
      </c>
    </row>
    <row r="990" spans="5:23" ht="12.75">
      <c r="E990">
        <v>0.5757</v>
      </c>
      <c r="F990">
        <v>0.0021</v>
      </c>
      <c r="G990">
        <v>0.85349</v>
      </c>
      <c r="I990">
        <v>0.17654</v>
      </c>
      <c r="J990">
        <v>4.096</v>
      </c>
      <c r="K990">
        <v>0.67915</v>
      </c>
      <c r="M990">
        <v>0.67696</v>
      </c>
      <c r="N990">
        <v>2.1826</v>
      </c>
      <c r="O990">
        <v>0.6131</v>
      </c>
      <c r="Q990">
        <v>1.40563</v>
      </c>
      <c r="R990">
        <v>0.69245</v>
      </c>
      <c r="S990">
        <v>0.0985</v>
      </c>
      <c r="U990">
        <v>2.76931</v>
      </c>
      <c r="V990">
        <v>0.1808</v>
      </c>
      <c r="W990">
        <v>0.27927</v>
      </c>
    </row>
    <row r="991" spans="5:23" ht="12.75">
      <c r="E991">
        <v>1.8908</v>
      </c>
      <c r="F991">
        <v>0.0693</v>
      </c>
      <c r="G991">
        <v>0.19963</v>
      </c>
      <c r="I991">
        <v>5.9963</v>
      </c>
      <c r="J991">
        <v>2.288</v>
      </c>
      <c r="K991">
        <v>0.17732</v>
      </c>
      <c r="M991">
        <v>0.21348</v>
      </c>
      <c r="N991">
        <v>0.3821</v>
      </c>
      <c r="O991">
        <v>0.209</v>
      </c>
      <c r="Q991">
        <v>0.37542</v>
      </c>
      <c r="R991">
        <v>0.27059</v>
      </c>
      <c r="S991">
        <v>4.5927</v>
      </c>
      <c r="U991">
        <v>1.16999</v>
      </c>
      <c r="V991">
        <v>0.9045</v>
      </c>
      <c r="W991">
        <v>0.9111</v>
      </c>
    </row>
    <row r="992" spans="5:23" ht="12.75">
      <c r="E992">
        <v>0.7948</v>
      </c>
      <c r="F992">
        <v>1.8778</v>
      </c>
      <c r="G992">
        <v>0.06798</v>
      </c>
      <c r="I992">
        <v>1.56347</v>
      </c>
      <c r="J992">
        <v>1.5212</v>
      </c>
      <c r="K992">
        <v>1.05315</v>
      </c>
      <c r="M992">
        <v>1.23646</v>
      </c>
      <c r="N992">
        <v>2.4456</v>
      </c>
      <c r="O992">
        <v>4.8945</v>
      </c>
      <c r="Q992">
        <v>1.64863</v>
      </c>
      <c r="R992">
        <v>2.316</v>
      </c>
      <c r="S992">
        <v>0.0983</v>
      </c>
      <c r="U992">
        <v>0.25467</v>
      </c>
      <c r="V992">
        <v>1.6536</v>
      </c>
      <c r="W992">
        <v>4.93867</v>
      </c>
    </row>
    <row r="993" spans="5:23" ht="12.75">
      <c r="E993">
        <v>1.3362</v>
      </c>
      <c r="F993">
        <v>0.5385</v>
      </c>
      <c r="G993">
        <v>1.01149</v>
      </c>
      <c r="I993">
        <v>1.23965</v>
      </c>
      <c r="J993">
        <v>0.0061</v>
      </c>
      <c r="K993">
        <v>1.21746</v>
      </c>
      <c r="M993">
        <v>0.35091</v>
      </c>
      <c r="N993">
        <v>0.1114</v>
      </c>
      <c r="O993">
        <v>0.5629</v>
      </c>
      <c r="Q993">
        <v>1.37708</v>
      </c>
      <c r="R993">
        <v>0.33208</v>
      </c>
      <c r="S993">
        <v>0.9273</v>
      </c>
      <c r="U993">
        <v>3.77309</v>
      </c>
      <c r="V993">
        <v>3.901</v>
      </c>
      <c r="W993">
        <v>0.18916</v>
      </c>
    </row>
    <row r="994" spans="5:23" ht="12.75">
      <c r="E994">
        <v>1.3493</v>
      </c>
      <c r="F994">
        <v>2.5899</v>
      </c>
      <c r="G994">
        <v>0.01489</v>
      </c>
      <c r="I994">
        <v>2.44726</v>
      </c>
      <c r="J994">
        <v>0.1934</v>
      </c>
      <c r="K994">
        <v>0.43103</v>
      </c>
      <c r="M994">
        <v>0.21976</v>
      </c>
      <c r="N994">
        <v>0.0576</v>
      </c>
      <c r="O994">
        <v>0.0858</v>
      </c>
      <c r="Q994">
        <v>4.91487</v>
      </c>
      <c r="R994">
        <v>0.10746</v>
      </c>
      <c r="S994">
        <v>0.671</v>
      </c>
      <c r="U994">
        <v>0.43077</v>
      </c>
      <c r="V994">
        <v>2.3124</v>
      </c>
      <c r="W994">
        <v>0.07768</v>
      </c>
    </row>
    <row r="995" spans="5:23" ht="12.75">
      <c r="E995">
        <v>2.4722</v>
      </c>
      <c r="F995">
        <v>0.3495</v>
      </c>
      <c r="G995">
        <v>1.36707</v>
      </c>
      <c r="I995">
        <v>0.49261</v>
      </c>
      <c r="J995">
        <v>0.0087</v>
      </c>
      <c r="K995">
        <v>2.01046</v>
      </c>
      <c r="M995">
        <v>0.49781</v>
      </c>
      <c r="N995">
        <v>2.4179</v>
      </c>
      <c r="O995">
        <v>0.09</v>
      </c>
      <c r="Q995">
        <v>0.47159</v>
      </c>
      <c r="R995">
        <v>0.01138</v>
      </c>
      <c r="S995">
        <v>0.7289</v>
      </c>
      <c r="U995">
        <v>0.85441</v>
      </c>
      <c r="V995">
        <v>0.1945</v>
      </c>
      <c r="W995">
        <v>0.14332</v>
      </c>
    </row>
    <row r="996" spans="5:23" ht="12.75">
      <c r="E996">
        <v>1.7808</v>
      </c>
      <c r="F996">
        <v>0.1561</v>
      </c>
      <c r="G996">
        <v>1.48553</v>
      </c>
      <c r="I996">
        <v>0.53866</v>
      </c>
      <c r="J996">
        <v>0.0189</v>
      </c>
      <c r="K996">
        <v>0.74241</v>
      </c>
      <c r="M996">
        <v>2.75371</v>
      </c>
      <c r="N996">
        <v>1.6992</v>
      </c>
      <c r="O996">
        <v>1.6522</v>
      </c>
      <c r="Q996">
        <v>0.04541</v>
      </c>
      <c r="R996">
        <v>2.62455</v>
      </c>
      <c r="S996">
        <v>0.564</v>
      </c>
      <c r="U996">
        <v>1.51786</v>
      </c>
      <c r="V996">
        <v>9.0499</v>
      </c>
      <c r="W996">
        <v>0.51802</v>
      </c>
    </row>
    <row r="997" spans="5:23" ht="12.75">
      <c r="E997">
        <v>0.8168</v>
      </c>
      <c r="F997">
        <v>0.7409</v>
      </c>
      <c r="G997">
        <v>0.51767</v>
      </c>
      <c r="I997">
        <v>2.53136</v>
      </c>
      <c r="J997">
        <v>0.1701</v>
      </c>
      <c r="K997">
        <v>0.95189</v>
      </c>
      <c r="M997">
        <v>1.0361</v>
      </c>
      <c r="N997">
        <v>1.1269</v>
      </c>
      <c r="O997">
        <v>0.1578</v>
      </c>
      <c r="Q997">
        <v>1.08076</v>
      </c>
      <c r="R997">
        <v>0.5524</v>
      </c>
      <c r="S997">
        <v>0.7716</v>
      </c>
      <c r="U997">
        <v>6.63533</v>
      </c>
      <c r="V997">
        <v>2.6101</v>
      </c>
      <c r="W997">
        <v>0.19659</v>
      </c>
    </row>
    <row r="998" spans="5:23" ht="12.75">
      <c r="E998">
        <v>0.5428</v>
      </c>
      <c r="F998">
        <v>1.3722</v>
      </c>
      <c r="G998">
        <v>0.63475</v>
      </c>
      <c r="I998">
        <v>2.81745</v>
      </c>
      <c r="J998">
        <v>3.1719</v>
      </c>
      <c r="K998">
        <v>3.54994</v>
      </c>
      <c r="M998">
        <v>0.21094</v>
      </c>
      <c r="N998">
        <v>5.3959</v>
      </c>
      <c r="O998">
        <v>0.4283</v>
      </c>
      <c r="Q998">
        <v>2.51201</v>
      </c>
      <c r="R998">
        <v>2.74126</v>
      </c>
      <c r="S998">
        <v>0.5097</v>
      </c>
      <c r="U998">
        <v>0.78944</v>
      </c>
      <c r="V998">
        <v>4.3406</v>
      </c>
      <c r="W998">
        <v>0.30566</v>
      </c>
    </row>
    <row r="999" spans="5:23" ht="12.75">
      <c r="E999">
        <v>0.8056</v>
      </c>
      <c r="F999">
        <v>2.3571</v>
      </c>
      <c r="G999">
        <v>0.2343</v>
      </c>
      <c r="I999">
        <v>0.33964</v>
      </c>
      <c r="J999">
        <v>0.0148</v>
      </c>
      <c r="K999">
        <v>0.83335</v>
      </c>
      <c r="M999">
        <v>1.35706</v>
      </c>
      <c r="N999">
        <v>0.315</v>
      </c>
      <c r="O999">
        <v>1.0112</v>
      </c>
      <c r="Q999">
        <v>0.40191</v>
      </c>
      <c r="R999">
        <v>1.37403</v>
      </c>
      <c r="S999">
        <v>0.0665</v>
      </c>
      <c r="U999">
        <v>2.07157</v>
      </c>
      <c r="V999">
        <v>1.7377</v>
      </c>
      <c r="W999">
        <v>0.70457</v>
      </c>
    </row>
    <row r="1000" spans="5:23" ht="12.75">
      <c r="E1000">
        <v>1.2444</v>
      </c>
      <c r="F1000">
        <v>1.308</v>
      </c>
      <c r="G1000">
        <v>0.12188</v>
      </c>
      <c r="I1000">
        <v>0.11381</v>
      </c>
      <c r="J1000">
        <v>0.3136</v>
      </c>
      <c r="K1000">
        <v>0.564</v>
      </c>
      <c r="M1000">
        <v>0.30855</v>
      </c>
      <c r="N1000">
        <v>0.1118</v>
      </c>
      <c r="O1000">
        <v>0.7099</v>
      </c>
      <c r="Q1000">
        <v>0.64507</v>
      </c>
      <c r="R1000">
        <v>0.47234</v>
      </c>
      <c r="S1000">
        <v>1.7598</v>
      </c>
      <c r="U1000">
        <v>0.23973</v>
      </c>
      <c r="V1000">
        <v>2.4591</v>
      </c>
      <c r="W1000">
        <v>0.24694</v>
      </c>
    </row>
    <row r="1001" spans="5:23" ht="12.75">
      <c r="E1001">
        <v>2.1572</v>
      </c>
      <c r="F1001">
        <v>3.0078</v>
      </c>
      <c r="G1001">
        <v>0.09595</v>
      </c>
      <c r="I1001">
        <v>0.81897</v>
      </c>
      <c r="J1001">
        <v>0.2894</v>
      </c>
      <c r="K1001">
        <v>0.73712</v>
      </c>
      <c r="M1001">
        <v>0.40581</v>
      </c>
      <c r="N1001">
        <v>2.2483</v>
      </c>
      <c r="O1001">
        <v>0.5011</v>
      </c>
      <c r="Q1001">
        <v>0.06153</v>
      </c>
      <c r="R1001">
        <v>2.01402</v>
      </c>
      <c r="S1001">
        <v>0.2223</v>
      </c>
      <c r="U1001">
        <v>0.10695</v>
      </c>
      <c r="V1001">
        <v>0.4568</v>
      </c>
      <c r="W1001">
        <v>1.33194</v>
      </c>
    </row>
    <row r="1002" spans="5:23" ht="12.75">
      <c r="E1002">
        <v>1.4237</v>
      </c>
      <c r="F1002">
        <v>0.8591</v>
      </c>
      <c r="G1002">
        <v>0.14086</v>
      </c>
      <c r="I1002">
        <v>1.2086</v>
      </c>
      <c r="J1002">
        <v>1.5109</v>
      </c>
      <c r="K1002">
        <v>0.44854</v>
      </c>
      <c r="M1002">
        <v>0.00345</v>
      </c>
      <c r="N1002">
        <v>0.1413</v>
      </c>
      <c r="O1002">
        <v>0.3921</v>
      </c>
      <c r="Q1002">
        <v>0.62604</v>
      </c>
      <c r="R1002">
        <v>3.48776</v>
      </c>
      <c r="S1002">
        <v>0.0561</v>
      </c>
      <c r="U1002">
        <v>1.12219</v>
      </c>
      <c r="V1002">
        <v>0.0938</v>
      </c>
      <c r="W1002">
        <v>0.32192</v>
      </c>
    </row>
    <row r="1003" spans="5:23" ht="12.75">
      <c r="E1003">
        <v>0.7517</v>
      </c>
      <c r="F1003">
        <v>0.748</v>
      </c>
      <c r="G1003">
        <v>0.85192</v>
      </c>
      <c r="I1003">
        <v>1.6082</v>
      </c>
      <c r="J1003">
        <v>0.0134</v>
      </c>
      <c r="K1003">
        <v>4.63767</v>
      </c>
      <c r="M1003">
        <v>1.3202</v>
      </c>
      <c r="N1003">
        <v>0.8355</v>
      </c>
      <c r="O1003">
        <v>0.4205</v>
      </c>
      <c r="Q1003">
        <v>0.59546</v>
      </c>
      <c r="R1003">
        <v>0.05124</v>
      </c>
      <c r="S1003">
        <v>0.0463</v>
      </c>
      <c r="U1003">
        <v>0.53682</v>
      </c>
      <c r="V1003">
        <v>0.4175</v>
      </c>
      <c r="W1003">
        <v>1.00767</v>
      </c>
    </row>
    <row r="1004" spans="5:23" ht="12.75">
      <c r="E1004">
        <v>0.3346</v>
      </c>
      <c r="F1004">
        <v>0.0059</v>
      </c>
      <c r="G1004">
        <v>1.10792</v>
      </c>
      <c r="I1004">
        <v>0.11874</v>
      </c>
      <c r="J1004">
        <v>1.7698</v>
      </c>
      <c r="K1004">
        <v>1.75717</v>
      </c>
      <c r="M1004">
        <v>1.57589</v>
      </c>
      <c r="N1004">
        <v>0.308</v>
      </c>
      <c r="O1004">
        <v>0.1433</v>
      </c>
      <c r="Q1004">
        <v>1.79296</v>
      </c>
      <c r="R1004">
        <v>2.38655</v>
      </c>
      <c r="S1004">
        <v>0.204</v>
      </c>
      <c r="U1004">
        <v>0.18685</v>
      </c>
      <c r="V1004">
        <v>0.1522</v>
      </c>
      <c r="W1004">
        <v>0.09497</v>
      </c>
    </row>
    <row r="1005" spans="5:23" ht="12.75">
      <c r="E1005">
        <v>1.9037</v>
      </c>
      <c r="F1005">
        <v>0.1635</v>
      </c>
      <c r="G1005">
        <v>2.79195</v>
      </c>
      <c r="I1005">
        <v>0.66987</v>
      </c>
      <c r="J1005">
        <v>0.0113</v>
      </c>
      <c r="K1005">
        <v>0.44833</v>
      </c>
      <c r="M1005">
        <v>1.83582</v>
      </c>
      <c r="N1005">
        <v>0.3995</v>
      </c>
      <c r="O1005">
        <v>1.3024</v>
      </c>
      <c r="Q1005">
        <v>2.77574</v>
      </c>
      <c r="R1005">
        <v>2.42654</v>
      </c>
      <c r="S1005">
        <v>0.9994</v>
      </c>
      <c r="U1005">
        <v>2.59577</v>
      </c>
      <c r="V1005">
        <v>0.1587</v>
      </c>
      <c r="W1005">
        <v>1.16522</v>
      </c>
    </row>
    <row r="1006" spans="5:23" ht="12.75">
      <c r="E1006">
        <v>0.1527</v>
      </c>
      <c r="F1006">
        <v>0.334</v>
      </c>
      <c r="G1006">
        <v>0.78532</v>
      </c>
      <c r="I1006">
        <v>0.74063</v>
      </c>
      <c r="J1006">
        <v>0.9526</v>
      </c>
      <c r="K1006">
        <v>0.94308</v>
      </c>
      <c r="M1006">
        <v>0.21324</v>
      </c>
      <c r="N1006">
        <v>0.3088</v>
      </c>
      <c r="O1006">
        <v>0.04</v>
      </c>
      <c r="Q1006">
        <v>1.69992</v>
      </c>
      <c r="R1006">
        <v>0.35508</v>
      </c>
      <c r="S1006">
        <v>0.9976</v>
      </c>
      <c r="U1006">
        <v>0.09247</v>
      </c>
      <c r="V1006">
        <v>0.2462</v>
      </c>
      <c r="W1006">
        <v>0.253</v>
      </c>
    </row>
    <row r="1007" spans="5:23" ht="12.75">
      <c r="E1007">
        <v>0.3471</v>
      </c>
      <c r="F1007">
        <v>0.4489</v>
      </c>
      <c r="G1007">
        <v>1.92161</v>
      </c>
      <c r="I1007">
        <v>1.01809</v>
      </c>
      <c r="J1007">
        <v>0.1602</v>
      </c>
      <c r="K1007">
        <v>0.68686</v>
      </c>
      <c r="M1007">
        <v>0.53786</v>
      </c>
      <c r="N1007">
        <v>1.2053</v>
      </c>
      <c r="O1007">
        <v>0.1079</v>
      </c>
      <c r="Q1007">
        <v>1.4046</v>
      </c>
      <c r="R1007">
        <v>0.04735</v>
      </c>
      <c r="S1007">
        <v>0.9216</v>
      </c>
      <c r="U1007">
        <v>0.21197</v>
      </c>
      <c r="V1007">
        <v>2.8072</v>
      </c>
      <c r="W1007">
        <v>0.624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Schneider</dc:creator>
  <cp:keywords/>
  <dc:description/>
  <cp:lastModifiedBy>DCS</cp:lastModifiedBy>
  <dcterms:created xsi:type="dcterms:W3CDTF">2005-07-05T11:26:14Z</dcterms:created>
  <dcterms:modified xsi:type="dcterms:W3CDTF">2012-06-21T18:02:50Z</dcterms:modified>
  <cp:category/>
  <cp:version/>
  <cp:contentType/>
  <cp:contentStatus/>
</cp:coreProperties>
</file>