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h7.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<sst xmlns="http://schemas.openxmlformats.org/spreadsheetml/2006/main" count="21" uniqueCount="16">
  <si>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Yield of oats (Vicland, infected with H. victoriae) in bushels/acre</t>
  </si>
  <si>
    <t>Steel and Torrie 1960 p237</t>
  </si>
  <si>
    <t>Chemical seed treatment (Panogen) compared to control in 4 blocks.</t>
  </si>
  <si>
    <t>TRT</t>
  </si>
  <si>
    <t>Yield</t>
  </si>
  <si>
    <t>Control</t>
  </si>
  <si>
    <t>Panogen</t>
  </si>
  <si>
    <t>Data Equations for null model and alternative models</t>
  </si>
  <si>
    <r>
      <t>res</t>
    </r>
    <r>
      <rPr>
        <vertAlign val="superscript"/>
        <sz val="10"/>
        <rFont val="Arial"/>
        <family val="2"/>
      </rPr>
      <t>2</t>
    </r>
  </si>
  <si>
    <t>Fratio</t>
  </si>
  <si>
    <t>To generate randomizations, copy I34 and J34, paste to columns at left</t>
  </si>
  <si>
    <t>count</t>
  </si>
  <si>
    <t>n</t>
  </si>
  <si>
    <t>p-value</t>
  </si>
  <si>
    <t>Macro is ctl r</t>
  </si>
  <si>
    <t>inserts at b44 c44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</si>
</sst>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0000000000"/>
    <numFmt numFmtId="166" formatCode="0.0000000000000000"/>
    <numFmt numFmtId="167" formatCode="0.0000000"/>
    <numFmt numFmtId="168" formatCode="0.000"/>
    <numFmt numFmtId="169" formatCode="dd/mm/yyyy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4.25"/>
      <name val="Arial"/>
      <family val="0"/>
    </font>
    <font>
      <b/>
      <sz val="8.75"/>
      <name val="Arial"/>
      <family val="2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'Ch7.2'!$A$5:$A$12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'Ch7.2'!$B$5:$B$12</c:f>
              <c:numCache>
                <c:ptCount val="8"/>
                <c:pt idx="0">
                  <c:v>42.9</c:v>
                </c:pt>
                <c:pt idx="1">
                  <c:v>41.6</c:v>
                </c:pt>
                <c:pt idx="2">
                  <c:v>28.9</c:v>
                </c:pt>
                <c:pt idx="3">
                  <c:v>30.8</c:v>
                </c:pt>
                <c:pt idx="4">
                  <c:v>49.5</c:v>
                </c:pt>
                <c:pt idx="5">
                  <c:v>53.8</c:v>
                </c:pt>
                <c:pt idx="6">
                  <c:v>40.7</c:v>
                </c:pt>
                <c:pt idx="7">
                  <c:v>39.4</c:v>
                </c:pt>
              </c:numCache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  <c:max val="2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crossBetween val="midCat"/>
        <c:dispUnits/>
        <c:majorUnit val="1"/>
        <c:minorUnit val="1"/>
      </c:val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93707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'Ch7.2'!$I$5:$I$12</c:f>
              <c:num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xVal>
          <c:yVal>
            <c:numRef>
              <c:f>'Ch7.2'!$J$5:$J$12</c:f>
              <c:numCache>
                <c:ptCount val="8"/>
                <c:pt idx="0">
                  <c:v>42.9</c:v>
                </c:pt>
                <c:pt idx="1">
                  <c:v>41.6</c:v>
                </c:pt>
                <c:pt idx="2">
                  <c:v>28.9</c:v>
                </c:pt>
                <c:pt idx="3">
                  <c:v>30.8</c:v>
                </c:pt>
                <c:pt idx="4">
                  <c:v>49.5</c:v>
                </c:pt>
                <c:pt idx="5">
                  <c:v>53.8</c:v>
                </c:pt>
                <c:pt idx="6">
                  <c:v>40.7</c:v>
                </c:pt>
                <c:pt idx="7">
                  <c:v>39.4</c:v>
                </c:pt>
              </c:numCache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crossBetween val="midCat"/>
        <c:dispUnits/>
      </c:val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 (bushels/acre)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11</xdr:row>
      <xdr:rowOff>142875</xdr:rowOff>
    </xdr:from>
    <xdr:to>
      <xdr:col>12</xdr:col>
      <xdr:colOff>371475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4914900" y="1924050"/>
        <a:ext cx="15621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</xdr:row>
      <xdr:rowOff>9525</xdr:rowOff>
    </xdr:from>
    <xdr:to>
      <xdr:col>11</xdr:col>
      <xdr:colOff>133350</xdr:colOff>
      <xdr:row>11</xdr:row>
      <xdr:rowOff>133350</xdr:rowOff>
    </xdr:to>
    <xdr:graphicFrame>
      <xdr:nvGraphicFramePr>
        <xdr:cNvPr id="2" name="Chart 2"/>
        <xdr:cNvGraphicFramePr/>
      </xdr:nvGraphicFramePr>
      <xdr:xfrm>
        <a:off x="2771775" y="333375"/>
        <a:ext cx="2857500" cy="158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8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8515625" style="0" customWidth="1"/>
    <col min="2" max="2" width="6.8515625" style="1" customWidth="1"/>
    <col min="3" max="3" width="7.57421875" style="1" customWidth="1"/>
    <col min="4" max="4" width="7.57421875" style="0" customWidth="1"/>
    <col min="5" max="5" width="9.421875" style="0" customWidth="1"/>
    <col min="6" max="6" width="7.28125" style="0" customWidth="1"/>
    <col min="7" max="7" width="7.421875" style="0" customWidth="1"/>
    <col min="8" max="8" width="8.57421875" style="0" customWidth="1"/>
    <col min="9" max="9" width="6.7109375" style="0" customWidth="1"/>
    <col min="10" max="10" width="7.00390625" style="0" customWidth="1"/>
    <col min="13" max="13" width="5.57421875" style="0" customWidth="1"/>
    <col min="14" max="14" width="5.7109375" style="0" customWidth="1"/>
    <col min="15" max="15" width="6.57421875" style="0" customWidth="1"/>
  </cols>
  <sheetData>
    <row r="1" spans="1:8" ht="12.75">
      <c r="A1" t="s">
        <v>0</v>
      </c>
      <c r="H1" t="s">
        <v>1</v>
      </c>
    </row>
    <row r="2" ht="12.75">
      <c r="A2" t="s">
        <v>2</v>
      </c>
    </row>
    <row r="4" spans="1:5" ht="12.75">
      <c r="A4" t="s">
        <v>3</v>
      </c>
      <c r="B4" s="1" t="s">
        <v>4</v>
      </c>
      <c r="D4" s="2" t="s">
        <v>5</v>
      </c>
      <c r="E4" s="2" t="s">
        <v>6</v>
      </c>
    </row>
    <row r="5" spans="1:10" ht="12.75">
      <c r="A5">
        <v>0</v>
      </c>
      <c r="B5" s="1">
        <v>42.9</v>
      </c>
      <c r="D5">
        <v>42.9</v>
      </c>
      <c r="E5">
        <v>49.5</v>
      </c>
      <c r="I5" s="3">
        <v>1</v>
      </c>
      <c r="J5" s="1">
        <v>42.9</v>
      </c>
    </row>
    <row r="6" spans="1:10" ht="12.75">
      <c r="A6">
        <v>0</v>
      </c>
      <c r="B6" s="1">
        <v>41.6</v>
      </c>
      <c r="D6">
        <v>41.6</v>
      </c>
      <c r="E6">
        <v>53.8</v>
      </c>
      <c r="I6" s="3">
        <v>2</v>
      </c>
      <c r="J6" s="1">
        <v>41.6</v>
      </c>
    </row>
    <row r="7" spans="1:10" ht="12.75">
      <c r="A7">
        <v>0</v>
      </c>
      <c r="B7" s="1">
        <v>28.9</v>
      </c>
      <c r="D7">
        <v>28.9</v>
      </c>
      <c r="E7">
        <v>40.7</v>
      </c>
      <c r="I7" s="3">
        <v>3</v>
      </c>
      <c r="J7" s="1">
        <v>28.9</v>
      </c>
    </row>
    <row r="8" spans="1:10" ht="12.75">
      <c r="A8">
        <v>0</v>
      </c>
      <c r="B8" s="1">
        <v>30.8</v>
      </c>
      <c r="D8">
        <v>30.8</v>
      </c>
      <c r="E8">
        <v>39.4</v>
      </c>
      <c r="I8" s="3">
        <v>4</v>
      </c>
      <c r="J8" s="1">
        <v>30.8</v>
      </c>
    </row>
    <row r="9" spans="1:10" ht="12.75">
      <c r="A9">
        <v>1</v>
      </c>
      <c r="B9" s="1">
        <v>49.5</v>
      </c>
      <c r="I9" s="3">
        <v>5</v>
      </c>
      <c r="J9" s="1">
        <v>49.5</v>
      </c>
    </row>
    <row r="10" spans="1:10" ht="12.75">
      <c r="A10">
        <v>1</v>
      </c>
      <c r="B10" s="1">
        <v>53.8</v>
      </c>
      <c r="I10" s="3">
        <v>6</v>
      </c>
      <c r="J10" s="1">
        <v>53.8</v>
      </c>
    </row>
    <row r="11" spans="1:10" ht="12.75">
      <c r="A11">
        <v>1</v>
      </c>
      <c r="B11" s="1">
        <v>40.7</v>
      </c>
      <c r="I11" s="3">
        <v>7</v>
      </c>
      <c r="J11" s="1">
        <v>40.7</v>
      </c>
    </row>
    <row r="12" spans="1:10" ht="12.75">
      <c r="A12">
        <v>1</v>
      </c>
      <c r="B12" s="1">
        <v>39.4</v>
      </c>
      <c r="I12" s="3">
        <v>8</v>
      </c>
      <c r="J12" s="1">
        <v>39.4</v>
      </c>
    </row>
    <row r="13" ht="12.75">
      <c r="G13" s="2"/>
    </row>
    <row r="14" spans="1:7" ht="12.75">
      <c r="A14" t="s">
        <v>7</v>
      </c>
      <c r="G14" s="2"/>
    </row>
    <row r="15" spans="5:8" ht="14.25">
      <c r="E15" t="s">
        <v>8</v>
      </c>
      <c r="G15" s="2"/>
      <c r="H15" t="s">
        <v>8</v>
      </c>
    </row>
    <row r="16" spans="1:10" ht="12.75">
      <c r="A16">
        <v>0</v>
      </c>
      <c r="B16" s="1">
        <v>42.9</v>
      </c>
      <c r="C16" s="1">
        <f>AVERAGE(B16:B23)</f>
        <v>40.949999999999996</v>
      </c>
      <c r="D16" s="1">
        <f aca="true" t="shared" si="0" ref="D16:D23">B16-C16</f>
        <v>1.9500000000000028</v>
      </c>
      <c r="E16" s="1">
        <f aca="true" t="shared" si="1" ref="E16:E23">D16^2</f>
        <v>3.802500000000011</v>
      </c>
      <c r="F16" s="1">
        <f>AVERAGE(B16:B19)</f>
        <v>36.050000000000004</v>
      </c>
      <c r="G16" s="1">
        <f aca="true" t="shared" si="2" ref="G16:G23">B16-F16</f>
        <v>6.849999999999994</v>
      </c>
      <c r="H16" s="1">
        <f aca="true" t="shared" si="3" ref="H16:H23">G16^2</f>
        <v>46.92249999999992</v>
      </c>
      <c r="I16" s="1"/>
      <c r="J16" s="1"/>
    </row>
    <row r="17" spans="1:10" ht="12.75">
      <c r="A17">
        <v>0</v>
      </c>
      <c r="B17" s="1">
        <v>41.6</v>
      </c>
      <c r="C17" s="1">
        <f>AVERAGE(B16:B23)</f>
        <v>40.949999999999996</v>
      </c>
      <c r="D17" s="1">
        <f t="shared" si="0"/>
        <v>0.6500000000000057</v>
      </c>
      <c r="E17" s="1">
        <f t="shared" si="1"/>
        <v>0.42250000000000737</v>
      </c>
      <c r="F17" s="1">
        <f>AVERAGE(B16:B19)</f>
        <v>36.050000000000004</v>
      </c>
      <c r="G17" s="1">
        <f t="shared" si="2"/>
        <v>5.549999999999997</v>
      </c>
      <c r="H17" s="1">
        <f t="shared" si="3"/>
        <v>30.80249999999997</v>
      </c>
      <c r="I17" s="1"/>
      <c r="J17" s="1"/>
    </row>
    <row r="18" spans="1:10" ht="12.75">
      <c r="A18">
        <v>0</v>
      </c>
      <c r="B18" s="1">
        <v>28.9</v>
      </c>
      <c r="C18" s="1">
        <f>AVERAGE(B16:B23)</f>
        <v>40.949999999999996</v>
      </c>
      <c r="D18" s="1">
        <f t="shared" si="0"/>
        <v>-12.049999999999997</v>
      </c>
      <c r="E18" s="1">
        <f t="shared" si="1"/>
        <v>145.20249999999993</v>
      </c>
      <c r="F18" s="1">
        <f>AVERAGE(B16:B19)</f>
        <v>36.050000000000004</v>
      </c>
      <c r="G18" s="1">
        <f t="shared" si="2"/>
        <v>-7.150000000000006</v>
      </c>
      <c r="H18" s="1">
        <f t="shared" si="3"/>
        <v>51.12250000000008</v>
      </c>
      <c r="I18" s="1"/>
      <c r="J18" s="1"/>
    </row>
    <row r="19" spans="1:10" ht="12.75">
      <c r="A19">
        <v>0</v>
      </c>
      <c r="B19" s="1">
        <v>30.8</v>
      </c>
      <c r="C19" s="1">
        <f>AVERAGE(B16:B23)</f>
        <v>40.949999999999996</v>
      </c>
      <c r="D19" s="1">
        <f t="shared" si="0"/>
        <v>-10.149999999999995</v>
      </c>
      <c r="E19" s="1">
        <f t="shared" si="1"/>
        <v>103.0224999999999</v>
      </c>
      <c r="F19" s="1">
        <f>AVERAGE(B16:B19)</f>
        <v>36.050000000000004</v>
      </c>
      <c r="G19" s="1">
        <f t="shared" si="2"/>
        <v>-5.2500000000000036</v>
      </c>
      <c r="H19" s="1">
        <f t="shared" si="3"/>
        <v>27.562500000000036</v>
      </c>
      <c r="I19" s="1"/>
      <c r="J19" s="1"/>
    </row>
    <row r="20" spans="1:10" ht="12.75">
      <c r="A20">
        <v>1</v>
      </c>
      <c r="B20" s="1">
        <v>49.5</v>
      </c>
      <c r="C20" s="1">
        <f>AVERAGE(B16:B23)</f>
        <v>40.949999999999996</v>
      </c>
      <c r="D20" s="1">
        <f t="shared" si="0"/>
        <v>8.550000000000004</v>
      </c>
      <c r="E20" s="1">
        <f t="shared" si="1"/>
        <v>73.10250000000008</v>
      </c>
      <c r="F20" s="1">
        <f>AVERAGE(B20:B23)</f>
        <v>45.85</v>
      </c>
      <c r="G20" s="1">
        <f t="shared" si="2"/>
        <v>3.6499999999999986</v>
      </c>
      <c r="H20" s="1">
        <f t="shared" si="3"/>
        <v>13.32249999999999</v>
      </c>
      <c r="I20" s="1"/>
      <c r="J20" s="1"/>
    </row>
    <row r="21" spans="1:10" ht="12.75">
      <c r="A21">
        <v>1</v>
      </c>
      <c r="B21" s="1">
        <v>53.8</v>
      </c>
      <c r="C21" s="1">
        <f>AVERAGE(B16:B23)</f>
        <v>40.949999999999996</v>
      </c>
      <c r="D21" s="1">
        <f t="shared" si="0"/>
        <v>12.850000000000001</v>
      </c>
      <c r="E21" s="1">
        <f t="shared" si="1"/>
        <v>165.12250000000003</v>
      </c>
      <c r="F21" s="1">
        <f>AVERAGE(B20:B23)</f>
        <v>45.85</v>
      </c>
      <c r="G21" s="1">
        <f t="shared" si="2"/>
        <v>7.949999999999996</v>
      </c>
      <c r="H21" s="1">
        <f t="shared" si="3"/>
        <v>63.20249999999993</v>
      </c>
      <c r="I21" s="1"/>
      <c r="J21" s="1"/>
    </row>
    <row r="22" spans="1:10" ht="12.75">
      <c r="A22">
        <v>1</v>
      </c>
      <c r="B22" s="1">
        <v>40.7</v>
      </c>
      <c r="C22" s="1">
        <f>AVERAGE(B16:B23)</f>
        <v>40.949999999999996</v>
      </c>
      <c r="D22" s="1">
        <f t="shared" si="0"/>
        <v>-0.2499999999999929</v>
      </c>
      <c r="E22" s="1">
        <f t="shared" si="1"/>
        <v>0.06249999999999645</v>
      </c>
      <c r="F22" s="1">
        <f>AVERAGE(B20:B23)</f>
        <v>45.85</v>
      </c>
      <c r="G22" s="1">
        <f t="shared" si="2"/>
        <v>-5.149999999999999</v>
      </c>
      <c r="H22" s="1">
        <f t="shared" si="3"/>
        <v>26.522499999999987</v>
      </c>
      <c r="I22" s="1"/>
      <c r="J22" s="1"/>
    </row>
    <row r="23" spans="1:10" ht="12.75">
      <c r="A23">
        <v>1</v>
      </c>
      <c r="B23" s="1">
        <v>39.4</v>
      </c>
      <c r="C23" s="1">
        <f>AVERAGE(B16:B23)</f>
        <v>40.949999999999996</v>
      </c>
      <c r="D23" s="1">
        <f t="shared" si="0"/>
        <v>-1.5499999999999972</v>
      </c>
      <c r="E23" s="1">
        <f t="shared" si="1"/>
        <v>2.402499999999991</v>
      </c>
      <c r="F23" s="1">
        <f>AVERAGE(B20:B23)</f>
        <v>45.85</v>
      </c>
      <c r="G23" s="1">
        <f t="shared" si="2"/>
        <v>-6.450000000000003</v>
      </c>
      <c r="H23" s="1">
        <f t="shared" si="3"/>
        <v>41.602500000000035</v>
      </c>
      <c r="J23" s="1" t="s">
        <v>9</v>
      </c>
    </row>
    <row r="24" spans="2:10" ht="12.75">
      <c r="B24" s="1">
        <f>AVERAGE(B16:B23)</f>
        <v>40.949999999999996</v>
      </c>
      <c r="D24" s="1">
        <f>SUM(D16:D23)</f>
        <v>3.197442310920451E-14</v>
      </c>
      <c r="E24" s="1">
        <f>SUM(E16:E23)</f>
        <v>493.13999999999993</v>
      </c>
      <c r="F24" s="1"/>
      <c r="G24" s="4"/>
      <c r="H24" s="1">
        <f>SUM(H16:H23)</f>
        <v>301.05999999999995</v>
      </c>
      <c r="I24" s="1">
        <f>E24-H24</f>
        <v>192.07999999999998</v>
      </c>
      <c r="J24" s="1">
        <f>(I24/H24)*6</f>
        <v>3.8280741380455727</v>
      </c>
    </row>
    <row r="25" spans="4:8" ht="12.75">
      <c r="D25" s="1"/>
      <c r="E25" s="1"/>
      <c r="F25" s="1"/>
      <c r="G25" s="1"/>
      <c r="H25" s="1"/>
    </row>
    <row r="26" spans="1:9" ht="12.75">
      <c r="A26">
        <v>0</v>
      </c>
      <c r="B26" s="1">
        <f ca="1">INDEX(B16:B23,(ROUND(RAND()*7,0)+1))</f>
        <v>39.4</v>
      </c>
      <c r="C26" s="1">
        <f>AVERAGE(B26:B33)</f>
        <v>42.15</v>
      </c>
      <c r="D26" s="1">
        <f aca="true" t="shared" si="4" ref="D26:D33">B26-C26</f>
        <v>-2.75</v>
      </c>
      <c r="E26" s="1">
        <f aca="true" t="shared" si="5" ref="E26:E33">D26^2</f>
        <v>7.5625</v>
      </c>
      <c r="F26" s="1">
        <f>AVERAGE(B26:B29)</f>
        <v>45.525</v>
      </c>
      <c r="G26" s="1">
        <f aca="true" t="shared" si="6" ref="G26:G33">B26-F26</f>
        <v>-6.125</v>
      </c>
      <c r="H26" s="1">
        <f aca="true" t="shared" si="7" ref="H26:H33">G26^2</f>
        <v>37.515625</v>
      </c>
      <c r="I26" s="1"/>
    </row>
    <row r="27" spans="1:9" ht="12.75">
      <c r="A27">
        <v>0</v>
      </c>
      <c r="B27" s="1">
        <f ca="1">INDEX(B16:B23,(ROUND(RAND()*7,0)+1))</f>
        <v>53.8</v>
      </c>
      <c r="C27" s="1">
        <f>AVERAGE(B26:B33)</f>
        <v>42.15</v>
      </c>
      <c r="D27" s="1">
        <f t="shared" si="4"/>
        <v>11.649999999999999</v>
      </c>
      <c r="E27" s="1">
        <f t="shared" si="5"/>
        <v>135.72249999999997</v>
      </c>
      <c r="F27" s="1">
        <f>AVERAGE(B26:B29)</f>
        <v>45.525</v>
      </c>
      <c r="G27" s="1">
        <f t="shared" si="6"/>
        <v>8.274999999999999</v>
      </c>
      <c r="H27" s="1">
        <f t="shared" si="7"/>
        <v>68.47562499999998</v>
      </c>
      <c r="I27" s="1"/>
    </row>
    <row r="28" spans="1:9" ht="12.75">
      <c r="A28">
        <v>0</v>
      </c>
      <c r="B28" s="1">
        <f ca="1">INDEX(B16:B23,(ROUND(RAND()*7,0)+1))</f>
        <v>49.5</v>
      </c>
      <c r="C28" s="1">
        <f>AVERAGE(B26:B33)</f>
        <v>42.15</v>
      </c>
      <c r="D28" s="1">
        <f t="shared" si="4"/>
        <v>7.350000000000001</v>
      </c>
      <c r="E28" s="1">
        <f t="shared" si="5"/>
        <v>54.02250000000002</v>
      </c>
      <c r="F28" s="1">
        <f>AVERAGE(B26:B29)</f>
        <v>45.525</v>
      </c>
      <c r="G28" s="1">
        <f t="shared" si="6"/>
        <v>3.9750000000000014</v>
      </c>
      <c r="H28" s="1">
        <f t="shared" si="7"/>
        <v>15.80062500000001</v>
      </c>
      <c r="I28" s="1"/>
    </row>
    <row r="29" spans="1:9" ht="12.75">
      <c r="A29">
        <v>0</v>
      </c>
      <c r="B29" s="1">
        <f ca="1">INDEX(B16:B23,(ROUND(RAND()*7,0)+1))</f>
        <v>39.4</v>
      </c>
      <c r="C29" s="1">
        <f>AVERAGE(B26:B33)</f>
        <v>42.15</v>
      </c>
      <c r="D29" s="1">
        <f t="shared" si="4"/>
        <v>-2.75</v>
      </c>
      <c r="E29" s="1">
        <f t="shared" si="5"/>
        <v>7.5625</v>
      </c>
      <c r="F29" s="1">
        <f>AVERAGE(B26:B29)</f>
        <v>45.525</v>
      </c>
      <c r="G29" s="1">
        <f t="shared" si="6"/>
        <v>-6.125</v>
      </c>
      <c r="H29" s="1">
        <f t="shared" si="7"/>
        <v>37.515625</v>
      </c>
      <c r="I29" s="1"/>
    </row>
    <row r="30" spans="1:9" ht="12.75">
      <c r="A30">
        <v>1</v>
      </c>
      <c r="B30" s="1">
        <f ca="1">INDEX(B16:B23,(ROUND(RAND()*7,0)+1))</f>
        <v>53.8</v>
      </c>
      <c r="C30" s="1">
        <f>AVERAGE(B26:B33)</f>
        <v>42.15</v>
      </c>
      <c r="D30" s="1">
        <f t="shared" si="4"/>
        <v>11.649999999999999</v>
      </c>
      <c r="E30" s="1">
        <f t="shared" si="5"/>
        <v>135.72249999999997</v>
      </c>
      <c r="F30" s="1">
        <f>AVERAGE(B30:B33)</f>
        <v>38.775</v>
      </c>
      <c r="G30" s="1">
        <f t="shared" si="6"/>
        <v>15.024999999999999</v>
      </c>
      <c r="H30" s="1">
        <f t="shared" si="7"/>
        <v>225.75062499999996</v>
      </c>
      <c r="I30" s="1"/>
    </row>
    <row r="31" spans="1:9" ht="12.75">
      <c r="A31">
        <v>1</v>
      </c>
      <c r="B31" s="1">
        <f ca="1">INDEX(B16:B23,(ROUND(RAND()*7,0)+1))</f>
        <v>30.8</v>
      </c>
      <c r="C31" s="1">
        <f>AVERAGE(B26:B33)</f>
        <v>42.15</v>
      </c>
      <c r="D31" s="1">
        <f t="shared" si="4"/>
        <v>-11.349999999999998</v>
      </c>
      <c r="E31" s="1">
        <f t="shared" si="5"/>
        <v>128.82249999999996</v>
      </c>
      <c r="F31" s="1">
        <f>AVERAGE(B30:B33)</f>
        <v>38.775</v>
      </c>
      <c r="G31" s="1">
        <f t="shared" si="6"/>
        <v>-7.974999999999998</v>
      </c>
      <c r="H31" s="1">
        <f t="shared" si="7"/>
        <v>63.600624999999965</v>
      </c>
      <c r="I31" s="1"/>
    </row>
    <row r="32" spans="1:11" ht="12.75">
      <c r="A32">
        <v>1</v>
      </c>
      <c r="B32" s="1">
        <f ca="1">INDEX(B16:B23,(ROUND(RAND()*7,0)+1))</f>
        <v>41.6</v>
      </c>
      <c r="C32" s="1">
        <f>AVERAGE(B26:B33)</f>
        <v>42.15</v>
      </c>
      <c r="D32" s="1">
        <f t="shared" si="4"/>
        <v>-0.5499999999999972</v>
      </c>
      <c r="E32" s="1">
        <f t="shared" si="5"/>
        <v>0.3024999999999969</v>
      </c>
      <c r="F32" s="1">
        <f>AVERAGE(B30:B33)</f>
        <v>38.775</v>
      </c>
      <c r="G32" s="1">
        <f t="shared" si="6"/>
        <v>2.825000000000003</v>
      </c>
      <c r="H32" s="1">
        <f t="shared" si="7"/>
        <v>7.980625000000016</v>
      </c>
      <c r="I32" s="1"/>
      <c r="K32">
        <v>3.8280741380455727</v>
      </c>
    </row>
    <row r="33" spans="1:8" ht="12.75">
      <c r="A33">
        <v>1</v>
      </c>
      <c r="B33" s="1">
        <f ca="1">INDEX(B16:B23,(ROUND(RAND()*7,0)+1))</f>
        <v>28.9</v>
      </c>
      <c r="C33" s="1">
        <f>AVERAGE(B26:B33)</f>
        <v>42.15</v>
      </c>
      <c r="D33" s="1">
        <f t="shared" si="4"/>
        <v>-13.25</v>
      </c>
      <c r="E33" s="1">
        <f t="shared" si="5"/>
        <v>175.5625</v>
      </c>
      <c r="F33" s="1">
        <f>AVERAGE(B30:B33)</f>
        <v>38.775</v>
      </c>
      <c r="G33" s="1">
        <f t="shared" si="6"/>
        <v>-9.875</v>
      </c>
      <c r="H33" s="1">
        <f t="shared" si="7"/>
        <v>97.515625</v>
      </c>
    </row>
    <row r="34" spans="4:10" ht="12.75">
      <c r="D34" s="1">
        <f>SUM(D26:D33)</f>
        <v>0</v>
      </c>
      <c r="E34" s="1">
        <f>SUM(E26:E33)</f>
        <v>645.28</v>
      </c>
      <c r="F34" s="1"/>
      <c r="G34" s="4">
        <f>SUM(G26:G33)</f>
        <v>0</v>
      </c>
      <c r="H34" s="1">
        <f>SUM(H26:H33)</f>
        <v>554.155</v>
      </c>
      <c r="I34" s="1">
        <f>E34-H34</f>
        <v>91.125</v>
      </c>
      <c r="J34" s="1">
        <f>(I34/H34)*6</f>
        <v>0.9866373126652291</v>
      </c>
    </row>
    <row r="35" spans="3:10" ht="12.75">
      <c r="C35" s="4" t="s">
        <v>9</v>
      </c>
      <c r="D35" s="1"/>
      <c r="E35" s="1"/>
      <c r="F35" s="1"/>
      <c r="G35" s="4"/>
      <c r="H35" s="1"/>
      <c r="I35" s="1"/>
      <c r="J35" s="1"/>
    </row>
    <row r="36" spans="2:15" ht="12.75">
      <c r="B36" s="5">
        <f>$I$24</f>
        <v>192.07999999999998</v>
      </c>
      <c r="C36" s="1">
        <f>$J$24</f>
        <v>3.8280741380455727</v>
      </c>
      <c r="E36" t="s">
        <v>10</v>
      </c>
      <c r="J36" s="6"/>
      <c r="M36" t="s">
        <v>11</v>
      </c>
      <c r="N36" t="s">
        <v>12</v>
      </c>
      <c r="O36" t="s">
        <v>13</v>
      </c>
    </row>
    <row r="37" spans="2:10" ht="12.75">
      <c r="B37">
        <v>2.3112499999999727</v>
      </c>
      <c r="C37" s="1">
        <v>0.017846629023695555</v>
      </c>
      <c r="E37" t="s">
        <v>14</v>
      </c>
      <c r="G37" t="s">
        <v>15</v>
      </c>
      <c r="J37" s="6"/>
    </row>
    <row r="38" spans="2:15" ht="12.75">
      <c r="B38">
        <v>3.511250000000018</v>
      </c>
      <c r="C38" s="1">
        <v>0.03312981840912414</v>
      </c>
      <c r="E38" s="2" t="s">
        <v>11</v>
      </c>
      <c r="F38" s="2"/>
      <c r="G38" s="2" t="s">
        <v>12</v>
      </c>
      <c r="H38" s="2"/>
      <c r="I38" s="2" t="s">
        <v>13</v>
      </c>
      <c r="J38" s="6"/>
      <c r="M38">
        <v>110</v>
      </c>
      <c r="N38">
        <v>1000</v>
      </c>
      <c r="O38">
        <f>M38/N38</f>
        <v>0.11</v>
      </c>
    </row>
    <row r="39" spans="2:10" ht="12.75">
      <c r="B39">
        <v>5.951249999999959</v>
      </c>
      <c r="C39" s="1">
        <v>0.06612285712962962</v>
      </c>
      <c r="E39">
        <f>COUNTIF(C36:C83,"&gt;3.82807")</f>
        <v>4</v>
      </c>
      <c r="G39">
        <f>COUNTIF(B36:B83,"&gt;0")</f>
        <v>40</v>
      </c>
      <c r="I39">
        <f>E39/G39</f>
        <v>0.1</v>
      </c>
      <c r="J39" s="6"/>
    </row>
    <row r="40" spans="2:10" ht="12.75">
      <c r="B40">
        <v>0.01125000000001819</v>
      </c>
      <c r="C40" s="1">
        <v>8.883127650558703E-05</v>
      </c>
      <c r="J40" s="6"/>
    </row>
    <row r="41" spans="2:10" ht="12.75">
      <c r="B41">
        <v>126.405</v>
      </c>
      <c r="C41" s="1">
        <v>1.588967337788859</v>
      </c>
      <c r="J41" s="6"/>
    </row>
    <row r="42" spans="2:10" ht="12.75">
      <c r="B42">
        <v>61.05125000000021</v>
      </c>
      <c r="C42" s="1">
        <v>0.57123308499316</v>
      </c>
      <c r="J42" s="6"/>
    </row>
    <row r="43" spans="2:10" ht="12.75">
      <c r="B43">
        <v>1.361249999999984</v>
      </c>
      <c r="C43" s="1">
        <v>0.007299367924338515</v>
      </c>
      <c r="J43" s="6"/>
    </row>
    <row r="44" spans="2:10" ht="12.75">
      <c r="B44">
        <v>23.80499999999995</v>
      </c>
      <c r="C44" s="1">
        <v>0.2436394961065097</v>
      </c>
      <c r="J44" s="6"/>
    </row>
    <row r="45" spans="2:10" ht="12.75">
      <c r="B45">
        <v>120.90125</v>
      </c>
      <c r="C45" s="1">
        <v>1.2877189556696593</v>
      </c>
      <c r="J45" s="6"/>
    </row>
    <row r="46" spans="2:10" ht="12.75">
      <c r="B46">
        <v>75.645</v>
      </c>
      <c r="C46" s="1">
        <v>0.7180010440890322</v>
      </c>
      <c r="J46" s="6"/>
    </row>
    <row r="47" spans="2:10" ht="12.75">
      <c r="B47">
        <v>3.7812499999998863</v>
      </c>
      <c r="C47" s="1">
        <v>0.02840562290479101</v>
      </c>
      <c r="J47" s="6"/>
    </row>
    <row r="48" spans="2:10" ht="12.75">
      <c r="B48">
        <v>15.125</v>
      </c>
      <c r="C48" s="1">
        <v>0.2814215275839612</v>
      </c>
      <c r="J48" s="6"/>
    </row>
    <row r="49" spans="2:10" ht="12.75">
      <c r="B49">
        <v>109.52</v>
      </c>
      <c r="C49" s="1">
        <v>0.9846928454224637</v>
      </c>
      <c r="J49" s="6"/>
    </row>
    <row r="50" spans="2:10" ht="12.75">
      <c r="B50">
        <v>3.920000000000016</v>
      </c>
      <c r="C50" s="1">
        <v>0.062487546327661375</v>
      </c>
      <c r="J50" s="6"/>
    </row>
    <row r="51" spans="2:10" ht="12.75">
      <c r="B51">
        <v>289.20125</v>
      </c>
      <c r="C51" s="1">
        <v>7.022359594896745</v>
      </c>
      <c r="J51" s="6"/>
    </row>
    <row r="52" spans="2:10" ht="12.75">
      <c r="B52">
        <v>0.01999999999998181</v>
      </c>
      <c r="C52" s="1">
        <v>0.00021780165529238218</v>
      </c>
      <c r="J52" s="6"/>
    </row>
    <row r="53" spans="2:10" ht="12.75">
      <c r="B53">
        <v>117.045</v>
      </c>
      <c r="C53" s="1">
        <v>1.3500778591614295</v>
      </c>
      <c r="J53" s="6"/>
    </row>
    <row r="54" spans="2:10" ht="12.75">
      <c r="B54">
        <v>33.62</v>
      </c>
      <c r="C54" s="1">
        <v>0.6418071905822462</v>
      </c>
      <c r="J54" s="6"/>
    </row>
    <row r="55" spans="2:10" ht="12.75">
      <c r="B55">
        <v>66.12499999999994</v>
      </c>
      <c r="C55" s="1">
        <v>1.2384891524894637</v>
      </c>
      <c r="J55" s="6"/>
    </row>
    <row r="56" spans="2:10" ht="12.75">
      <c r="B56">
        <v>262.205</v>
      </c>
      <c r="C56" s="1">
        <v>5.873000466635556</v>
      </c>
      <c r="J56" s="6"/>
    </row>
    <row r="57" spans="2:10" ht="12.75">
      <c r="B57">
        <v>286.80125</v>
      </c>
      <c r="C57" s="1">
        <v>6.965492466023741</v>
      </c>
      <c r="J57" s="6"/>
    </row>
    <row r="58" spans="2:10" ht="12.75">
      <c r="B58">
        <v>25.56125</v>
      </c>
      <c r="C58" s="1">
        <v>0.6993581778178044</v>
      </c>
      <c r="J58" s="6"/>
    </row>
    <row r="59" spans="2:10" ht="12.75">
      <c r="B59">
        <v>27.75125</v>
      </c>
      <c r="C59" s="1">
        <v>0.25393176177240995</v>
      </c>
      <c r="J59" s="6"/>
    </row>
    <row r="60" spans="2:10" ht="12.75">
      <c r="B60">
        <v>116.28125</v>
      </c>
      <c r="C60" s="1">
        <v>1.9501142501764412</v>
      </c>
      <c r="J60" s="6"/>
    </row>
    <row r="61" spans="2:10" ht="12.75">
      <c r="B61">
        <v>5.44500000000005</v>
      </c>
      <c r="C61" s="1">
        <v>0.0452696851075627</v>
      </c>
      <c r="J61" s="6"/>
    </row>
    <row r="62" spans="2:10" ht="12.75">
      <c r="B62">
        <v>84.5</v>
      </c>
      <c r="C62" s="1">
        <v>1.4893585770309776</v>
      </c>
      <c r="J62" s="6"/>
    </row>
    <row r="63" spans="2:10" ht="12.75">
      <c r="B63">
        <v>79.38</v>
      </c>
      <c r="C63" s="1">
        <v>0.7579309192466521</v>
      </c>
      <c r="J63" s="6"/>
    </row>
    <row r="64" spans="2:10" ht="12.75">
      <c r="B64">
        <v>3.0012499999999704</v>
      </c>
      <c r="C64" s="1">
        <v>0.036503600695306324</v>
      </c>
      <c r="J64" s="6"/>
    </row>
    <row r="65" spans="2:10" ht="12.75">
      <c r="B65">
        <v>128.80125</v>
      </c>
      <c r="C65" s="1">
        <v>2.260546849291026</v>
      </c>
      <c r="J65" s="6"/>
    </row>
    <row r="66" spans="2:10" ht="12.75">
      <c r="B66">
        <v>60.5</v>
      </c>
      <c r="C66" s="1">
        <v>1.224469143714898</v>
      </c>
      <c r="J66" s="6"/>
    </row>
    <row r="67" spans="2:10" ht="12.75">
      <c r="B67">
        <v>69.03125000000006</v>
      </c>
      <c r="C67" s="1">
        <v>0.8151732689100035</v>
      </c>
      <c r="J67" s="6"/>
    </row>
    <row r="68" spans="2:10" ht="12.75">
      <c r="B68">
        <v>12.251249999999914</v>
      </c>
      <c r="C68" s="1">
        <v>0.1844708923339448</v>
      </c>
      <c r="J68" s="6"/>
    </row>
    <row r="69" spans="2:10" ht="12.75">
      <c r="B69">
        <v>46.561250000000086</v>
      </c>
      <c r="C69" s="1">
        <v>0.46528873658745884</v>
      </c>
      <c r="J69" s="6"/>
    </row>
    <row r="70" spans="2:10" ht="12.75">
      <c r="B70">
        <v>7.220000000000027</v>
      </c>
      <c r="C70" s="1">
        <v>0.1438653006326492</v>
      </c>
      <c r="J70" s="6"/>
    </row>
    <row r="71" spans="2:10" ht="12.75">
      <c r="B71">
        <v>310.005</v>
      </c>
      <c r="C71" s="1">
        <v>3.4763666947014285</v>
      </c>
      <c r="J71" s="6"/>
    </row>
    <row r="72" spans="2:10" ht="12.75">
      <c r="B72">
        <v>1.7112500000000637</v>
      </c>
      <c r="C72" s="1">
        <v>0.01574220651536524</v>
      </c>
      <c r="J72" s="6"/>
    </row>
    <row r="73" spans="2:10" ht="12.75">
      <c r="B73">
        <v>15.125</v>
      </c>
      <c r="C73" s="1">
        <v>0.32020182418008936</v>
      </c>
      <c r="J73" s="6"/>
    </row>
    <row r="74" spans="2:10" ht="12.75">
      <c r="B74">
        <v>14.58</v>
      </c>
      <c r="C74" s="1">
        <v>0.36402222083515257</v>
      </c>
      <c r="J74" s="6"/>
    </row>
    <row r="75" spans="2:10" ht="12.75">
      <c r="B75">
        <v>1.53125</v>
      </c>
      <c r="C75" s="1">
        <v>0.04466293158975732</v>
      </c>
      <c r="J75" s="6"/>
    </row>
    <row r="76" spans="2:10" ht="12.75">
      <c r="B76" s="5"/>
      <c r="J76" s="6"/>
    </row>
    <row r="77" spans="2:10" ht="12.75">
      <c r="B77" s="5"/>
      <c r="J77" s="6"/>
    </row>
    <row r="78" spans="2:10" ht="12.75">
      <c r="B78" s="5"/>
      <c r="J78" s="6"/>
    </row>
    <row r="79" spans="2:10" ht="12.75">
      <c r="B79" s="5"/>
      <c r="J79" s="6"/>
    </row>
    <row r="80" spans="2:10" ht="12.75">
      <c r="B80" s="5"/>
      <c r="J80" s="6"/>
    </row>
    <row r="81" spans="2:10" ht="12.75">
      <c r="B81" s="5"/>
      <c r="J81" s="6"/>
    </row>
    <row r="82" spans="2:10" ht="12.75">
      <c r="B82" s="5"/>
      <c r="J82" s="6"/>
    </row>
    <row r="83" spans="2:10" ht="12.75">
      <c r="B83" s="5"/>
      <c r="J83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Schneider</dc:creator>
  <cp:keywords/>
  <dc:description/>
  <cp:lastModifiedBy>David Schneider</cp:lastModifiedBy>
  <dcterms:created xsi:type="dcterms:W3CDTF">2005-06-20T01:00:40Z</dcterms:created>
  <dcterms:modified xsi:type="dcterms:W3CDTF">2005-06-20T01:01:41Z</dcterms:modified>
  <cp:category/>
  <cp:version/>
  <cp:contentType/>
  <cp:contentStatus/>
</cp:coreProperties>
</file>